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1.xml" ContentType="application/vnd.openxmlformats-officedocument.spreadsheetml.externalLink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5" rupBuild="18730"/>
  <workbookPr defaultThemeVersion="124226"/>
  <bookViews>
    <workbookView xWindow="0" yWindow="0" windowWidth="19890" windowHeight="6360" firstSheet="3" activeTab="4"/>
  </bookViews>
  <sheets>
    <sheet name="Work 1-19 Hrs-Unemployed" sheetId="1" r:id="rId2"/>
    <sheet name="Work 20-39 Hrs-Underemployed" sheetId="2" r:id="rId3"/>
    <sheet name="Work 40 Hrs-Full-Time employed" sheetId="3" r:id="rId4"/>
    <sheet name="Employed=Full time+Undermployed" sheetId="4" r:id="rId5"/>
    <sheet name="All-Employed+Unemployed(&lt;20hr) " sheetId="5" r:id="rId6"/>
  </sheets>
  <externalReferences>
    <externalReference r:id="rId1"/>
  </externalReferences>
  <definedNames>
    <definedName name="_xlnm.Print_Area" localSheetId="0">'Work 1-19 Hrs-Unemployed'!$A$1:$N$91</definedName>
    <definedName name="_xlnm.Print_Area" localSheetId="1">'Work 20-39 Hrs-Underemployed'!$A$1:$N$92</definedName>
    <definedName name="_xlnm.Print_Area" localSheetId="2">'Work 40 Hrs-Full-Time employed'!$A$1:$N$92</definedName>
  </definedNames>
</workbook>
</file>

<file path=xl/sharedStrings.xml><?xml version="1.0" encoding="utf-8"?>
<sst xmlns="http://schemas.openxmlformats.org/spreadsheetml/2006/main" uniqueCount="54" count="54">
  <si>
    <t>Male</t>
  </si>
  <si>
    <t>Female</t>
  </si>
  <si>
    <t>AGRICULTURE</t>
  </si>
  <si>
    <t>MINING AND QUARRYING</t>
  </si>
  <si>
    <t>MANUFACTURING</t>
  </si>
  <si>
    <t>ELECTRICITY, GAS, STEAM &amp; AIR CONDITIONING SUPPLY</t>
  </si>
  <si>
    <t>WATER SUPPLY, SEWERAGE, WASTE MANAGEMENT &amp; REMEDIATION</t>
  </si>
  <si>
    <t>CONSTRUCTION</t>
  </si>
  <si>
    <t>TRADE</t>
  </si>
  <si>
    <t>ACCOMMODATION AND FOOD SERVICES</t>
  </si>
  <si>
    <t>TRANSPORTATION AND STORAGE</t>
  </si>
  <si>
    <t>INFORMATION AND COMMUNICATION</t>
  </si>
  <si>
    <t>ARTS, ENTERTAINMENTAND RECREATION</t>
  </si>
  <si>
    <t>FINANCIAL AND INSURANCE</t>
  </si>
  <si>
    <t>REAL ESTATE</t>
  </si>
  <si>
    <t>PROFESSIONAL, SCIENTIFIC AND TECHNICAL SERVICES</t>
  </si>
  <si>
    <t>ADMINISTRATIVE &amp; SUPPORT SERVICES</t>
  </si>
  <si>
    <t>EDUCATION</t>
  </si>
  <si>
    <t>HUMAN HEALTH AND SOCIAL SERVICES</t>
  </si>
  <si>
    <t>OTHER SERVICES</t>
  </si>
  <si>
    <t>Paid Apprentice</t>
  </si>
  <si>
    <t>UnPaid Household Worker</t>
  </si>
  <si>
    <t xml:space="preserve">Work for Pay/Wage </t>
  </si>
  <si>
    <t>Self employment (in farming)</t>
  </si>
  <si>
    <t xml:space="preserve">Self employment (non farming) </t>
  </si>
  <si>
    <t>A</t>
  </si>
  <si>
    <t>B</t>
  </si>
  <si>
    <t>C</t>
  </si>
  <si>
    <t>D</t>
  </si>
  <si>
    <t>E</t>
  </si>
  <si>
    <t>F</t>
  </si>
  <si>
    <t>G</t>
  </si>
  <si>
    <t>I</t>
  </si>
  <si>
    <t>H</t>
  </si>
  <si>
    <t>J</t>
  </si>
  <si>
    <t>K</t>
  </si>
  <si>
    <t>L</t>
  </si>
  <si>
    <t>M</t>
  </si>
  <si>
    <t>N</t>
  </si>
  <si>
    <t>O</t>
  </si>
  <si>
    <t>Q</t>
  </si>
  <si>
    <t>R</t>
  </si>
  <si>
    <t>S</t>
  </si>
  <si>
    <t>TOTAL</t>
  </si>
  <si>
    <t>Major Economic Activity</t>
  </si>
  <si>
    <t>ABSOLUTE DISTRIBUTION OF WORKING POPULATION BY ECONOMIC ACTIVITY BY TYPE OF ENGAGEMENT AND BY SEX</t>
  </si>
  <si>
    <t>PERCENTAGE DISTRIBUTION OF WORKING POPULATION BY ECONOMIC ACTIVITY BY TYPE OF ENGAGEMENT AND BY SEX</t>
  </si>
  <si>
    <t>Total Male</t>
  </si>
  <si>
    <t>Male+Female</t>
  </si>
  <si>
    <t>PERCENTAGE DISTRIBUTION OF WORKING POPULATION BY SECTOR AND BY SEX</t>
  </si>
  <si>
    <t>DISTRIBUTION OF WORKING POPULATION BY ECONOMIC ACTIVITY BY TYPE OF ENGAGEMENT AND BY SEX -Male</t>
  </si>
  <si>
    <t>DISTRIBUTION OF WORKING POPULATION BY ECONOMIC ACTIVITY BY TYPE OF ENGAGEMENT AND BY SEX- Female</t>
  </si>
  <si>
    <t>PERCENTAGE DISTRIBUTION OF WORKING POPULATION BY ECONOMIC ACTIVITY BY TYPE OF ENGAGEMENT AND BY SEX %</t>
  </si>
  <si>
    <t>PERCENTAGE DISTRIBUTION OF WORKING POPULATION BY SECTOR AND BY SEX %</t>
  </si>
</sst>
</file>

<file path=xl/styles.xml><?xml version="1.0" encoding="utf-8"?>
<styleSheet xmlns="http://schemas.openxmlformats.org/spreadsheetml/2006/main">
  <numFmts count="6">
    <numFmt numFmtId="0" formatCode="General"/>
    <numFmt numFmtId="3" formatCode="#,##0"/>
    <numFmt numFmtId="167" formatCode="_(* #,##0_);_(* \(#,##0\);_(* &quot;-&quot;??_);_(@_)"/>
    <numFmt numFmtId="165" formatCode="#,##0.0"/>
    <numFmt numFmtId="166" formatCode="0.0"/>
    <numFmt numFmtId="164" formatCode="_(* #,##0.00_);_(* \(#,##0.00\);_(* &quot;-&quot;??_);_(@_)"/>
  </numFmts>
  <fonts count="12">
    <font>
      <name val="Arial"/>
      <sz val="10"/>
    </font>
    <font>
      <name val="Arial"/>
      <sz val="9"/>
    </font>
    <font>
      <name val="Arial"/>
      <sz val="10"/>
    </font>
    <font>
      <name val="Arial"/>
      <sz val="9"/>
      <color indexed="8"/>
    </font>
    <font>
      <name val="Arial"/>
      <sz val="9"/>
      <color indexed="8"/>
    </font>
    <font>
      <name val="Arial"/>
      <b/>
      <sz val="9"/>
      <color indexed="8"/>
    </font>
    <font>
      <name val="Arial"/>
      <sz val="9"/>
      <color rgb="FF000000"/>
    </font>
    <font>
      <name val="Arial"/>
      <b/>
      <sz val="9"/>
    </font>
    <font>
      <name val="Arial"/>
      <b/>
      <sz val="10"/>
    </font>
    <font>
      <name val="Arial"/>
      <b/>
      <sz val="9"/>
      <color rgb="FF000000"/>
    </font>
    <font>
      <name val="Arial"/>
      <sz val="10"/>
    </font>
    <font>
      <name val="Arial"/>
      <sz val="10"/>
    </font>
  </fonts>
  <fills count="14">
    <fill>
      <patternFill patternType="none"/>
    </fill>
    <fill>
      <patternFill patternType="gray125"/>
    </fill>
    <fill>
      <patternFill patternType="solid">
        <fgColor rgb="FFB7DDE8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DCE5F1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C4D79B"/>
        <bgColor rgb="FF000000"/>
      </patternFill>
    </fill>
    <fill>
      <patternFill patternType="solid">
        <fgColor rgb="FFFCD5B4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CCC0DA"/>
        <bgColor rgb="FF000000"/>
      </patternFill>
    </fill>
  </fills>
  <borders count="5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double">
        <color indexed="64"/>
      </bottom>
      <diagonal/>
    </border>
    <border>
      <left style="thin">
        <color indexed="64"/>
      </left>
      <right style="thin">
        <color indexed="8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164" fontId="11" fillId="0" borderId="0">
      <alignment vertical="top"/>
      <protection locked="0" hidden="0"/>
    </xf>
  </cellStyleXfs>
  <cellXfs count="19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>
      <alignment vertical="center"/>
    </xf>
    <xf numFmtId="0" fontId="2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5" fillId="7" borderId="8" xfId="0" applyFont="1" applyFill="1" applyBorder="1" applyAlignment="1">
      <alignment horizontal="center" vertical="center"/>
    </xf>
    <xf numFmtId="0" fontId="5" fillId="7" borderId="9" xfId="0" applyFont="1" applyFill="1" applyBorder="1" applyAlignment="1">
      <alignment horizontal="center" vertical="center"/>
    </xf>
    <xf numFmtId="0" fontId="5" fillId="7" borderId="10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4" fillId="6" borderId="1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5" fillId="7" borderId="13" xfId="0" applyFont="1" applyFill="1" applyBorder="1" applyAlignment="1">
      <alignment horizontal="center" vertical="center"/>
    </xf>
    <xf numFmtId="0" fontId="5" fillId="7" borderId="1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3" fontId="4" fillId="2" borderId="14" xfId="0" applyNumberFormat="1" applyFont="1" applyFill="1" applyBorder="1" applyAlignment="1">
      <alignment horizontal="right" vertical="center"/>
    </xf>
    <xf numFmtId="3" fontId="4" fillId="3" borderId="14" xfId="0" applyNumberFormat="1" applyFont="1" applyFill="1" applyBorder="1" applyAlignment="1">
      <alignment horizontal="right" vertical="center"/>
    </xf>
    <xf numFmtId="3" fontId="4" fillId="4" borderId="14" xfId="0" applyNumberFormat="1" applyFont="1" applyFill="1" applyBorder="1" applyAlignment="1">
      <alignment horizontal="right" vertical="center"/>
    </xf>
    <xf numFmtId="3" fontId="4" fillId="5" borderId="14" xfId="0" applyNumberFormat="1" applyFont="1" applyFill="1" applyBorder="1" applyAlignment="1">
      <alignment horizontal="right" vertical="center"/>
    </xf>
    <xf numFmtId="3" fontId="4" fillId="6" borderId="14" xfId="0" applyNumberFormat="1" applyFont="1" applyFill="1" applyBorder="1" applyAlignment="1">
      <alignment horizontal="right" vertical="center"/>
    </xf>
    <xf numFmtId="3" fontId="4" fillId="6" borderId="15" xfId="0" applyNumberFormat="1" applyFont="1" applyFill="1" applyBorder="1" applyAlignment="1">
      <alignment horizontal="right" vertical="center"/>
    </xf>
    <xf numFmtId="3" fontId="7" fillId="7" borderId="16" xfId="0" applyNumberFormat="1" applyFont="1" applyFill="1" applyBorder="1" applyAlignment="1">
      <alignment horizontal="right" vertical="center"/>
    </xf>
    <xf numFmtId="3" fontId="7" fillId="7" borderId="17" xfId="0" applyNumberFormat="1" applyFont="1" applyFill="1" applyBorder="1" applyAlignment="1">
      <alignment horizontal="right" vertical="center"/>
    </xf>
    <xf numFmtId="167" fontId="5" fillId="7" borderId="12" xfId="1" applyNumberFormat="1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/>
    </xf>
    <xf numFmtId="0" fontId="7" fillId="0" borderId="3" xfId="0" applyFont="1" applyBorder="1">
      <alignment vertical="center"/>
    </xf>
    <xf numFmtId="0" fontId="7" fillId="0" borderId="4" xfId="0" applyFont="1" applyBorder="1" applyAlignment="1">
      <alignment horizontal="center" vertical="center"/>
    </xf>
    <xf numFmtId="3" fontId="7" fillId="2" borderId="12" xfId="0" applyNumberFormat="1" applyFont="1" applyFill="1" applyBorder="1" applyAlignment="1">
      <alignment horizontal="right" vertical="center"/>
    </xf>
    <xf numFmtId="3" fontId="7" fillId="3" borderId="12" xfId="0" applyNumberFormat="1" applyFont="1" applyFill="1" applyBorder="1" applyAlignment="1">
      <alignment horizontal="right" vertical="center"/>
    </xf>
    <xf numFmtId="3" fontId="7" fillId="4" borderId="12" xfId="0" applyNumberFormat="1" applyFont="1" applyFill="1" applyBorder="1" applyAlignment="1">
      <alignment horizontal="right" vertical="center"/>
    </xf>
    <xf numFmtId="3" fontId="7" fillId="5" borderId="12" xfId="0" applyNumberFormat="1" applyFont="1" applyFill="1" applyBorder="1" applyAlignment="1">
      <alignment horizontal="right" vertical="center"/>
    </xf>
    <xf numFmtId="3" fontId="7" fillId="6" borderId="12" xfId="0" applyNumberFormat="1" applyFont="1" applyFill="1" applyBorder="1" applyAlignment="1">
      <alignment horizontal="right" vertical="center"/>
    </xf>
    <xf numFmtId="3" fontId="7" fillId="6" borderId="3" xfId="0" applyNumberFormat="1" applyFont="1" applyFill="1" applyBorder="1" applyAlignment="1">
      <alignment horizontal="right" vertical="center"/>
    </xf>
    <xf numFmtId="3" fontId="7" fillId="7" borderId="18" xfId="1" applyNumberFormat="1" applyFont="1" applyFill="1" applyBorder="1" applyAlignment="1">
      <alignment horizontal="right" vertical="center"/>
    </xf>
    <xf numFmtId="3" fontId="7" fillId="7" borderId="19" xfId="1" applyNumberFormat="1" applyFont="1" applyFill="1" applyBorder="1" applyAlignment="1">
      <alignment horizontal="right" vertical="center"/>
    </xf>
    <xf numFmtId="3" fontId="2" fillId="0" borderId="0" xfId="0" applyNumberForma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5" fillId="7" borderId="20" xfId="0" applyFont="1" applyFill="1" applyBorder="1" applyAlignment="1">
      <alignment horizontal="center" vertical="center"/>
    </xf>
    <xf numFmtId="0" fontId="5" fillId="7" borderId="21" xfId="0" applyFont="1" applyFill="1" applyBorder="1" applyAlignment="1">
      <alignment horizontal="center" vertical="center"/>
    </xf>
    <xf numFmtId="0" fontId="2" fillId="0" borderId="22" xfId="0" applyBorder="1" applyAlignment="1">
      <alignment horizontal="center" vertical="center"/>
    </xf>
    <xf numFmtId="0" fontId="2" fillId="0" borderId="23" xfId="0" applyBorder="1" applyAlignment="1">
      <alignment horizontal="center" vertical="center"/>
    </xf>
    <xf numFmtId="0" fontId="2" fillId="0" borderId="24" xfId="0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3" fontId="2" fillId="0" borderId="15" xfId="0" applyNumberFormat="1" applyBorder="1" applyAlignment="1">
      <alignment horizontal="center" vertical="center"/>
    </xf>
    <xf numFmtId="3" fontId="2" fillId="0" borderId="0" xfId="0" applyNumberFormat="1" applyBorder="1" applyAlignment="1">
      <alignment horizontal="center" vertical="center"/>
    </xf>
    <xf numFmtId="3" fontId="2" fillId="0" borderId="0" xfId="0" applyNumberFormat="1" applyAlignment="1">
      <alignment horizontal="center" vertical="center"/>
    </xf>
    <xf numFmtId="3" fontId="8" fillId="0" borderId="27" xfId="0" applyNumberFormat="1" applyFont="1" applyBorder="1" applyAlignment="1">
      <alignment horizontal="center" vertical="center"/>
    </xf>
    <xf numFmtId="3" fontId="8" fillId="0" borderId="28" xfId="0" applyNumberFormat="1" applyFont="1" applyBorder="1" applyAlignment="1">
      <alignment horizontal="center" vertical="center"/>
    </xf>
    <xf numFmtId="3" fontId="2" fillId="0" borderId="29" xfId="0" applyNumberFormat="1" applyBorder="1" applyAlignment="1">
      <alignment horizontal="center" vertical="center"/>
    </xf>
    <xf numFmtId="3" fontId="2" fillId="0" borderId="1" xfId="0" applyNumberFormat="1" applyBorder="1" applyAlignment="1">
      <alignment horizontal="center" vertical="center"/>
    </xf>
    <xf numFmtId="3" fontId="8" fillId="0" borderId="3" xfId="0" applyNumberFormat="1" applyFont="1" applyBorder="1" applyAlignment="1">
      <alignment horizontal="center" vertical="center"/>
    </xf>
    <xf numFmtId="3" fontId="8" fillId="0" borderId="4" xfId="0" applyNumberFormat="1" applyFont="1" applyBorder="1" applyAlignment="1">
      <alignment horizontal="center" vertical="center"/>
    </xf>
    <xf numFmtId="3" fontId="8" fillId="0" borderId="7" xfId="0" applyNumberFormat="1" applyFont="1" applyBorder="1" applyAlignment="1">
      <alignment horizontal="center" vertical="center"/>
    </xf>
    <xf numFmtId="3" fontId="8" fillId="0" borderId="30" xfId="0" applyNumberFormat="1" applyFont="1" applyBorder="1" applyAlignment="1">
      <alignment horizontal="center" vertical="center"/>
    </xf>
    <xf numFmtId="3" fontId="8" fillId="0" borderId="31" xfId="0" applyNumberFormat="1" applyFont="1" applyBorder="1" applyAlignment="1">
      <alignment horizontal="center" vertical="center"/>
    </xf>
    <xf numFmtId="3" fontId="8" fillId="0" borderId="25" xfId="0" applyNumberFormat="1" applyFont="1" applyBorder="1" applyAlignment="1">
      <alignment horizontal="center" vertical="center"/>
    </xf>
    <xf numFmtId="3" fontId="8" fillId="0" borderId="26" xfId="0" applyNumberFormat="1" applyFont="1" applyBorder="1" applyAlignment="1">
      <alignment horizontal="center" vertical="center"/>
    </xf>
    <xf numFmtId="0" fontId="8" fillId="0" borderId="32" xfId="0" applyFont="1" applyBorder="1">
      <alignment vertical="center"/>
    </xf>
    <xf numFmtId="0" fontId="7" fillId="0" borderId="33" xfId="0" applyFont="1" applyBorder="1" applyAlignment="1">
      <alignment horizontal="center" vertical="center"/>
    </xf>
    <xf numFmtId="0" fontId="9" fillId="0" borderId="34" xfId="0" applyFont="1" applyBorder="1" applyAlignment="1">
      <alignment horizontal="left" vertical="center"/>
    </xf>
    <xf numFmtId="3" fontId="8" fillId="0" borderId="33" xfId="0" applyNumberFormat="1" applyFont="1" applyBorder="1" applyAlignment="1">
      <alignment horizontal="center" vertical="center"/>
    </xf>
    <xf numFmtId="3" fontId="8" fillId="0" borderId="34" xfId="0" applyNumberFormat="1" applyFont="1" applyBorder="1" applyAlignment="1">
      <alignment horizontal="center" vertical="center"/>
    </xf>
    <xf numFmtId="3" fontId="8" fillId="0" borderId="32" xfId="0" applyNumberFormat="1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6" fillId="0" borderId="35" xfId="0" applyFont="1" applyBorder="1" applyAlignment="1">
      <alignment horizontal="left" vertical="center"/>
    </xf>
    <xf numFmtId="3" fontId="2" fillId="0" borderId="15" xfId="0" applyNumberFormat="1" applyBorder="1" applyAlignment="1">
      <alignment horizontal="center" vertical="center"/>
    </xf>
    <xf numFmtId="3" fontId="2" fillId="0" borderId="0" xfId="0" applyNumberForma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4" fillId="7" borderId="12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6" borderId="12" xfId="0" applyFont="1" applyFill="1" applyBorder="1" applyAlignment="1">
      <alignment horizontal="center" vertical="center" wrapText="1"/>
    </xf>
    <xf numFmtId="0" fontId="4" fillId="7" borderId="12" xfId="0" applyFont="1" applyFill="1" applyBorder="1" applyAlignment="1">
      <alignment horizontal="center" vertical="center" wrapText="1"/>
    </xf>
    <xf numFmtId="165" fontId="4" fillId="2" borderId="14" xfId="0" applyNumberFormat="1" applyFont="1" applyFill="1" applyBorder="1" applyAlignment="1">
      <alignment horizontal="center" vertical="center"/>
    </xf>
    <xf numFmtId="165" fontId="4" fillId="3" borderId="14" xfId="0" applyNumberFormat="1" applyFont="1" applyFill="1" applyBorder="1" applyAlignment="1">
      <alignment horizontal="center" vertical="center"/>
    </xf>
    <xf numFmtId="165" fontId="4" fillId="4" borderId="14" xfId="0" applyNumberFormat="1" applyFont="1" applyFill="1" applyBorder="1" applyAlignment="1">
      <alignment horizontal="center" vertical="center"/>
    </xf>
    <xf numFmtId="165" fontId="4" fillId="5" borderId="14" xfId="0" applyNumberFormat="1" applyFont="1" applyFill="1" applyBorder="1" applyAlignment="1">
      <alignment horizontal="center" vertical="center"/>
    </xf>
    <xf numFmtId="165" fontId="4" fillId="6" borderId="14" xfId="0" applyNumberFormat="1" applyFont="1" applyFill="1" applyBorder="1" applyAlignment="1">
      <alignment horizontal="center" vertical="center"/>
    </xf>
    <xf numFmtId="165" fontId="4" fillId="7" borderId="14" xfId="0" applyNumberFormat="1" applyFont="1" applyFill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165" fontId="7" fillId="0" borderId="20" xfId="0" applyNumberFormat="1" applyFont="1" applyFill="1" applyBorder="1" applyAlignment="1">
      <alignment horizontal="center" vertical="center"/>
    </xf>
    <xf numFmtId="165" fontId="7" fillId="0" borderId="37" xfId="0" applyNumberFormat="1" applyFont="1" applyFill="1" applyBorder="1" applyAlignment="1">
      <alignment horizontal="center" vertical="center"/>
    </xf>
    <xf numFmtId="165" fontId="7" fillId="0" borderId="21" xfId="0" applyNumberFormat="1" applyFont="1" applyFill="1" applyBorder="1" applyAlignment="1">
      <alignment horizontal="center" vertical="center"/>
    </xf>
    <xf numFmtId="0" fontId="1" fillId="0" borderId="25" xfId="0" applyFont="1" applyFill="1" applyBorder="1">
      <alignment vertical="center"/>
    </xf>
    <xf numFmtId="165" fontId="2" fillId="0" borderId="38" xfId="0" applyNumberFormat="1" applyFill="1" applyBorder="1">
      <alignment vertical="center"/>
    </xf>
    <xf numFmtId="165" fontId="2" fillId="0" borderId="26" xfId="0" applyNumberFormat="1" applyFill="1" applyBorder="1">
      <alignment vertical="center"/>
    </xf>
    <xf numFmtId="0" fontId="5" fillId="7" borderId="39" xfId="0" applyFont="1" applyFill="1" applyBorder="1" applyAlignment="1">
      <alignment horizontal="center" vertical="center"/>
    </xf>
    <xf numFmtId="0" fontId="5" fillId="7" borderId="29" xfId="0" applyFont="1" applyFill="1" applyBorder="1" applyAlignment="1">
      <alignment horizontal="center" vertical="center"/>
    </xf>
    <xf numFmtId="0" fontId="5" fillId="7" borderId="40" xfId="0" applyFont="1" applyFill="1" applyBorder="1" applyAlignment="1">
      <alignment horizontal="center" vertical="center"/>
    </xf>
    <xf numFmtId="165" fontId="4" fillId="2" borderId="15" xfId="0" applyNumberFormat="1" applyFont="1" applyFill="1" applyBorder="1" applyAlignment="1">
      <alignment horizontal="center" vertical="center"/>
    </xf>
    <xf numFmtId="165" fontId="5" fillId="2" borderId="41" xfId="0" applyNumberFormat="1" applyFont="1" applyFill="1" applyBorder="1" applyAlignment="1">
      <alignment horizontal="center" vertical="center"/>
    </xf>
    <xf numFmtId="165" fontId="5" fillId="2" borderId="14" xfId="0" applyNumberFormat="1" applyFont="1" applyFill="1" applyBorder="1" applyAlignment="1">
      <alignment horizontal="center" vertical="center"/>
    </xf>
    <xf numFmtId="165" fontId="5" fillId="2" borderId="42" xfId="0" applyNumberFormat="1" applyFont="1" applyFill="1" applyBorder="1" applyAlignment="1">
      <alignment horizontal="center" vertical="center"/>
    </xf>
    <xf numFmtId="165" fontId="5" fillId="2" borderId="43" xfId="0" applyNumberFormat="1" applyFont="1" applyFill="1" applyBorder="1" applyAlignment="1">
      <alignment horizontal="center" vertical="center"/>
    </xf>
    <xf numFmtId="165" fontId="5" fillId="2" borderId="44" xfId="0" applyNumberFormat="1" applyFont="1" applyFill="1" applyBorder="1" applyAlignment="1">
      <alignment horizontal="center" vertical="center"/>
    </xf>
    <xf numFmtId="165" fontId="5" fillId="2" borderId="45" xfId="0" applyNumberFormat="1" applyFont="1" applyFill="1" applyBorder="1" applyAlignment="1">
      <alignment horizontal="center" vertical="center"/>
    </xf>
    <xf numFmtId="0" fontId="5" fillId="7" borderId="46" xfId="0" applyFont="1" applyFill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165" fontId="8" fillId="0" borderId="28" xfId="0" applyNumberFormat="1" applyFont="1" applyBorder="1" applyAlignment="1">
      <alignment horizontal="center" vertical="center"/>
    </xf>
    <xf numFmtId="165" fontId="8" fillId="0" borderId="48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6" fillId="9" borderId="49" xfId="0" applyFont="1" applyFill="1" applyBorder="1" applyAlignment="1">
      <alignment horizontal="center" vertical="center" wrapText="1"/>
    </xf>
    <xf numFmtId="0" fontId="6" fillId="9" borderId="50" xfId="0" applyFont="1" applyFill="1" applyBorder="1" applyAlignment="1">
      <alignment horizontal="center" vertical="center" wrapText="1"/>
    </xf>
    <xf numFmtId="0" fontId="6" fillId="10" borderId="49" xfId="0" applyFont="1" applyFill="1" applyBorder="1" applyAlignment="1">
      <alignment horizontal="center" vertical="center" wrapText="1"/>
    </xf>
    <xf numFmtId="0" fontId="6" fillId="10" borderId="50" xfId="0" applyFont="1" applyFill="1" applyBorder="1" applyAlignment="1">
      <alignment horizontal="center" vertical="center" wrapText="1"/>
    </xf>
    <xf numFmtId="0" fontId="6" fillId="11" borderId="49" xfId="0" applyFont="1" applyFill="1" applyBorder="1" applyAlignment="1">
      <alignment horizontal="center" vertical="center" wrapText="1"/>
    </xf>
    <xf numFmtId="0" fontId="6" fillId="11" borderId="7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 wrapText="1"/>
    </xf>
    <xf numFmtId="0" fontId="6" fillId="13" borderId="12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 wrapText="1"/>
    </xf>
    <xf numFmtId="0" fontId="6" fillId="8" borderId="12" xfId="0" applyFont="1" applyFill="1" applyBorder="1" applyAlignment="1">
      <alignment horizontal="center" vertical="center" wrapText="1"/>
    </xf>
    <xf numFmtId="0" fontId="6" fillId="9" borderId="12" xfId="0" applyFont="1" applyFill="1" applyBorder="1" applyAlignment="1">
      <alignment horizontal="center" vertical="center" wrapText="1"/>
    </xf>
    <xf numFmtId="0" fontId="6" fillId="10" borderId="12" xfId="0" applyFont="1" applyFill="1" applyBorder="1" applyAlignment="1">
      <alignment horizontal="center" vertical="center" wrapText="1"/>
    </xf>
    <xf numFmtId="0" fontId="6" fillId="11" borderId="12" xfId="0" applyFont="1" applyFill="1" applyBorder="1" applyAlignment="1">
      <alignment horizontal="center" vertical="center" wrapText="1"/>
    </xf>
    <xf numFmtId="0" fontId="6" fillId="12" borderId="12" xfId="0" applyFont="1" applyFill="1" applyBorder="1" applyAlignment="1">
      <alignment horizontal="center" vertical="center" wrapText="1"/>
    </xf>
    <xf numFmtId="0" fontId="6" fillId="13" borderId="1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 indent="1"/>
    </xf>
    <xf numFmtId="165" fontId="6" fillId="8" borderId="51" xfId="0" applyNumberFormat="1" applyFont="1" applyFill="1" applyBorder="1" applyAlignment="1">
      <alignment horizontal="center" vertical="center"/>
    </xf>
    <xf numFmtId="165" fontId="6" fillId="9" borderId="51" xfId="0" applyNumberFormat="1" applyFont="1" applyFill="1" applyBorder="1" applyAlignment="1">
      <alignment horizontal="center" vertical="center"/>
    </xf>
    <xf numFmtId="165" fontId="6" fillId="10" borderId="51" xfId="0" applyNumberFormat="1" applyFont="1" applyFill="1" applyBorder="1" applyAlignment="1">
      <alignment horizontal="center" vertical="center"/>
    </xf>
    <xf numFmtId="165" fontId="6" fillId="11" borderId="51" xfId="0" applyNumberFormat="1" applyFont="1" applyFill="1" applyBorder="1" applyAlignment="1">
      <alignment horizontal="center" vertical="center"/>
    </xf>
    <xf numFmtId="165" fontId="6" fillId="12" borderId="51" xfId="0" applyNumberFormat="1" applyFont="1" applyFill="1" applyBorder="1" applyAlignment="1">
      <alignment horizontal="center" vertical="center"/>
    </xf>
    <xf numFmtId="165" fontId="6" fillId="13" borderId="51" xfId="0" applyNumberFormat="1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left" vertical="center" wrapText="1" indent="1"/>
    </xf>
    <xf numFmtId="0" fontId="7" fillId="0" borderId="52" xfId="0" applyFont="1" applyFill="1" applyBorder="1" applyAlignment="1">
      <alignment horizontal="center" vertical="center"/>
    </xf>
    <xf numFmtId="165" fontId="7" fillId="0" borderId="53" xfId="0" applyNumberFormat="1" applyFont="1" applyFill="1" applyBorder="1" applyAlignment="1">
      <alignment horizontal="center" vertical="center"/>
    </xf>
    <xf numFmtId="165" fontId="7" fillId="0" borderId="52" xfId="0" applyNumberFormat="1" applyFont="1" applyFill="1" applyBorder="1" applyAlignment="1">
      <alignment horizontal="center" vertical="center"/>
    </xf>
    <xf numFmtId="0" fontId="5" fillId="7" borderId="54" xfId="0" applyFont="1" applyFill="1" applyBorder="1" applyAlignment="1">
      <alignment horizontal="center" vertical="center"/>
    </xf>
    <xf numFmtId="0" fontId="5" fillId="7" borderId="7" xfId="0" applyFont="1" applyFill="1" applyBorder="1" applyAlignment="1">
      <alignment horizontal="center" vertical="center"/>
    </xf>
    <xf numFmtId="0" fontId="5" fillId="7" borderId="46" xfId="0" applyFont="1" applyFill="1" applyBorder="1" applyAlignment="1">
      <alignment horizontal="center" vertical="center"/>
    </xf>
    <xf numFmtId="0" fontId="5" fillId="7" borderId="11" xfId="0" applyFont="1" applyFill="1" applyBorder="1" applyAlignment="1">
      <alignment horizontal="center" vertical="center"/>
    </xf>
    <xf numFmtId="165" fontId="5" fillId="2" borderId="55" xfId="0" applyNumberFormat="1" applyFont="1" applyFill="1" applyBorder="1" applyAlignment="1">
      <alignment horizontal="center" vertical="center"/>
    </xf>
    <xf numFmtId="165" fontId="5" fillId="2" borderId="56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3" fontId="10" fillId="0" borderId="15" xfId="0" applyNumberFormat="1" applyFont="1" applyBorder="1" applyAlignment="1">
      <alignment horizontal="center" vertical="center"/>
    </xf>
    <xf numFmtId="0" fontId="5" fillId="7" borderId="27" xfId="0" applyFont="1" applyFill="1" applyBorder="1" applyAlignment="1">
      <alignment horizontal="center" vertical="center"/>
    </xf>
    <xf numFmtId="0" fontId="5" fillId="7" borderId="0" xfId="0" applyFont="1" applyFill="1" applyBorder="1" applyAlignment="1">
      <alignment horizontal="center" vertical="center"/>
    </xf>
    <xf numFmtId="3" fontId="4" fillId="2" borderId="15" xfId="0" applyNumberFormat="1" applyFont="1" applyFill="1" applyBorder="1" applyAlignment="1">
      <alignment horizontal="right" vertical="center"/>
    </xf>
    <xf numFmtId="3" fontId="5" fillId="2" borderId="41" xfId="0" applyNumberFormat="1" applyFont="1" applyFill="1" applyBorder="1" applyAlignment="1">
      <alignment horizontal="right" vertical="center"/>
    </xf>
    <xf numFmtId="3" fontId="5" fillId="2" borderId="14" xfId="0" applyNumberFormat="1" applyFont="1" applyFill="1" applyBorder="1" applyAlignment="1">
      <alignment horizontal="right" vertical="center"/>
    </xf>
    <xf numFmtId="3" fontId="1" fillId="0" borderId="0" xfId="0" applyNumberFormat="1" applyFont="1">
      <alignment vertical="center"/>
    </xf>
    <xf numFmtId="0" fontId="7" fillId="0" borderId="53" xfId="0" applyFont="1" applyFill="1" applyBorder="1" applyAlignment="1">
      <alignment horizontal="center" vertical="center"/>
    </xf>
    <xf numFmtId="165" fontId="7" fillId="0" borderId="57" xfId="0" applyNumberFormat="1" applyFont="1" applyFill="1" applyBorder="1" applyAlignment="1">
      <alignment horizontal="center" vertical="center"/>
    </xf>
    <xf numFmtId="165" fontId="7" fillId="0" borderId="58" xfId="0" applyNumberFormat="1" applyFont="1" applyFill="1" applyBorder="1" applyAlignment="1">
      <alignment horizontal="center" vertical="center"/>
    </xf>
    <xf numFmtId="166" fontId="4" fillId="3" borderId="12" xfId="0" applyNumberFormat="1" applyFont="1" applyFill="1" applyBorder="1" applyAlignment="1">
      <alignment horizontal="center" vertical="center"/>
    </xf>
    <xf numFmtId="166" fontId="4" fillId="4" borderId="12" xfId="0" applyNumberFormat="1" applyFont="1" applyFill="1" applyBorder="1" applyAlignment="1">
      <alignment horizontal="center" vertical="center"/>
    </xf>
    <xf numFmtId="166" fontId="4" fillId="5" borderId="12" xfId="0" applyNumberFormat="1" applyFont="1" applyFill="1" applyBorder="1" applyAlignment="1">
      <alignment horizontal="center" vertical="center"/>
    </xf>
    <xf numFmtId="166" fontId="4" fillId="6" borderId="12" xfId="0" applyNumberFormat="1" applyFont="1" applyFill="1" applyBorder="1" applyAlignment="1">
      <alignment horizontal="center" vertical="center"/>
    </xf>
    <xf numFmtId="166" fontId="5" fillId="7" borderId="39" xfId="0" applyNumberFormat="1" applyFont="1" applyFill="1" applyBorder="1" applyAlignment="1">
      <alignment horizontal="center" vertical="center"/>
    </xf>
  </cellXfs>
  <cellStyles count="2">
    <cellStyle name="常规" xfId="0" builtinId="0"/>
    <cellStyle name="千位分隔" xfId="1" builtinId="3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externalLink" Target="externalLinks/externalLink1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<Relationship Id="rId8" Type="http://schemas.openxmlformats.org/officeDocument/2006/relationships/styles" Target="styles.xml"/><Relationship Id="rId9" Type="http://schemas.openxmlformats.org/officeDocument/2006/relationships/theme" Target="theme/theme1.xml"/></Relationships>
</file>

<file path=xl/externalLinks/_rels/externalLink1.xml.rels><?xml version="1.0" encoding="UTF-8" standalone="yes"?>
<Relationships xmlns="http://schemas.openxmlformats.org/package/2006/relationships"><Relationship Id="rId1" Type="http://schemas.openxmlformats.org/officeDocument/2006/relationships/externalLinkPath" Target="Employment%2520Dist%2520by%2520Sector%2520-%252019%2520by%2520sex%2520olanrewaju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ork 1-19 Hrs"/>
      <sheetName val="Work 20-39 Hrs"/>
      <sheetName val="Work 40 Hrs"/>
      <sheetName val="All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P161"/>
  <sheetViews>
    <sheetView workbookViewId="0" topLeftCell="A39" zoomScale="89">
      <selection activeCell="A53" sqref="A53"/>
    </sheetView>
  </sheetViews>
  <sheetFormatPr defaultRowHeight="16.5" customHeight="1" defaultColWidth="10"/>
  <cols>
    <col min="1" max="1" customWidth="1" width="5.2851562" style="1"/>
    <col min="2" max="2" customWidth="1" width="57.85547" style="1"/>
    <col min="3" max="3" customWidth="1" width="11.425781" style="2"/>
    <col min="4" max="4" customWidth="1" width="10.5703125" style="2"/>
    <col min="5" max="5" customWidth="1" width="12.7109375" style="2"/>
    <col min="6" max="6" customWidth="1" width="11.285156" style="2"/>
    <col min="7" max="7" customWidth="1" width="13.140625" style="2"/>
    <col min="8" max="8" customWidth="1" width="13.5703125" style="2"/>
    <col min="9" max="9" customWidth="1" width="10.0" style="2"/>
    <col min="10" max="10" customWidth="1" width="10.285156" style="2"/>
    <col min="11" max="11" customWidth="1" width="11.7109375" style="2"/>
    <col min="12" max="12" customWidth="1" width="11.7109375" style="2"/>
    <col min="13" max="13" customWidth="1" width="13.425781" style="1"/>
    <col min="14" max="14" customWidth="1" width="14.140625" style="1"/>
    <col min="15" max="15" customWidth="1" width="14.425781" style="3"/>
    <col min="16" max="16" customWidth="1" width="9.140625" style="2"/>
    <col min="17" max="17" customWidth="1" width="9.140625" style="2"/>
    <col min="18" max="18" customWidth="1" width="9.140625" style="2"/>
    <col min="19" max="19" customWidth="1" width="9.140625" style="2"/>
    <col min="20" max="20" customWidth="1" width="9.140625" style="2"/>
    <col min="21" max="21" customWidth="1" width="9.140625" style="2"/>
    <col min="22" max="22" customWidth="1" width="9.140625" style="2"/>
    <col min="23" max="23" customWidth="1" width="9.140625" style="2"/>
    <col min="24" max="24" customWidth="1" width="9.140625" style="2"/>
    <col min="25" max="25" customWidth="1" width="9.140625" style="2"/>
    <col min="26" max="26" customWidth="1" width="9.140625" style="2"/>
    <col min="27" max="27" customWidth="1" width="9.140625" style="2"/>
    <col min="28" max="28" customWidth="1" width="9.140625" style="2"/>
    <col min="29" max="29" customWidth="1" width="9.140625" style="2"/>
    <col min="30" max="30" customWidth="1" width="9.140625" style="2"/>
    <col min="31" max="31" customWidth="1" width="9.140625" style="2"/>
    <col min="32" max="32" customWidth="1" width="9.140625" style="2"/>
    <col min="33" max="33" customWidth="1" width="9.140625" style="2"/>
    <col min="34" max="34" customWidth="1" width="9.140625" style="2"/>
    <col min="35" max="35" customWidth="1" width="9.140625" style="2"/>
    <col min="36" max="36" customWidth="1" width="9.140625" style="2"/>
    <col min="37" max="37" customWidth="1" width="9.140625" style="2"/>
    <col min="38" max="38" customWidth="1" width="9.140625" style="2"/>
    <col min="39" max="39" customWidth="1" width="9.140625" style="2"/>
    <col min="40" max="40" customWidth="1" width="9.140625" style="2"/>
    <col min="41" max="41" customWidth="1" width="9.140625" style="2"/>
    <col min="42" max="42" customWidth="1" width="9.140625" style="2"/>
    <col min="43" max="43" customWidth="1" width="9.140625" style="2"/>
    <col min="44" max="44" customWidth="1" width="9.140625" style="2"/>
    <col min="45" max="45" customWidth="1" width="9.140625" style="2"/>
    <col min="46" max="46" customWidth="1" width="9.140625" style="2"/>
    <col min="47" max="47" customWidth="1" width="9.140625" style="2"/>
    <col min="48" max="48" customWidth="1" width="9.140625" style="2"/>
    <col min="49" max="49" customWidth="1" width="9.140625" style="2"/>
    <col min="50" max="50" customWidth="1" width="9.140625" style="2"/>
    <col min="51" max="51" customWidth="1" width="9.140625" style="2"/>
    <col min="52" max="52" customWidth="1" width="9.140625" style="2"/>
    <col min="53" max="53" customWidth="1" width="9.140625" style="2"/>
    <col min="54" max="54" customWidth="1" width="9.140625" style="2"/>
    <col min="55" max="55" customWidth="1" width="9.140625" style="2"/>
    <col min="56" max="56" customWidth="1" width="9.140625" style="2"/>
    <col min="57" max="57" customWidth="1" width="9.140625" style="2"/>
    <col min="58" max="58" customWidth="1" width="9.140625" style="2"/>
    <col min="59" max="59" customWidth="1" width="9.140625" style="2"/>
    <col min="60" max="60" customWidth="1" width="9.140625" style="2"/>
    <col min="61" max="61" customWidth="1" width="9.140625" style="2"/>
    <col min="62" max="62" customWidth="1" width="9.140625" style="2"/>
    <col min="63" max="63" customWidth="1" width="9.140625" style="2"/>
    <col min="64" max="64" customWidth="1" width="9.140625" style="2"/>
    <col min="65" max="65" customWidth="1" width="9.140625" style="2"/>
    <col min="66" max="66" customWidth="1" width="9.140625" style="2"/>
    <col min="67" max="67" customWidth="1" width="9.140625" style="2"/>
    <col min="68" max="68" customWidth="1" width="9.140625" style="2"/>
    <col min="69" max="69" customWidth="1" width="9.140625" style="2"/>
    <col min="70" max="70" customWidth="1" width="9.140625" style="2"/>
    <col min="71" max="71" customWidth="1" width="9.140625" style="2"/>
    <col min="72" max="72" customWidth="1" width="9.140625" style="2"/>
    <col min="73" max="73" customWidth="1" width="9.140625" style="2"/>
    <col min="74" max="74" customWidth="1" width="9.140625" style="2"/>
    <col min="75" max="75" customWidth="1" width="9.140625" style="2"/>
    <col min="76" max="76" customWidth="1" width="9.140625" style="2"/>
    <col min="77" max="77" customWidth="1" width="9.140625" style="2"/>
    <col min="78" max="78" customWidth="1" width="9.140625" style="2"/>
    <col min="79" max="79" customWidth="1" width="9.140625" style="2"/>
    <col min="80" max="80" customWidth="1" width="9.140625" style="2"/>
    <col min="81" max="81" customWidth="1" width="9.140625" style="2"/>
    <col min="82" max="82" customWidth="1" width="9.140625" style="2"/>
    <col min="83" max="83" customWidth="1" width="9.140625" style="2"/>
    <col min="84" max="84" customWidth="1" width="9.140625" style="2"/>
    <col min="85" max="85" customWidth="1" width="9.140625" style="2"/>
    <col min="86" max="86" customWidth="1" width="9.140625" style="2"/>
    <col min="87" max="87" customWidth="1" width="9.140625" style="2"/>
    <col min="88" max="88" customWidth="1" width="9.140625" style="2"/>
    <col min="89" max="89" customWidth="1" width="9.140625" style="2"/>
    <col min="90" max="90" customWidth="1" width="9.140625" style="2"/>
    <col min="91" max="91" customWidth="1" width="9.140625" style="2"/>
    <col min="92" max="92" customWidth="1" width="9.140625" style="2"/>
    <col min="93" max="93" customWidth="1" width="9.140625" style="2"/>
    <col min="94" max="94" customWidth="1" width="9.140625" style="2"/>
    <col min="95" max="95" customWidth="1" width="9.140625" style="2"/>
    <col min="96" max="96" customWidth="1" width="9.140625" style="2"/>
    <col min="97" max="97" customWidth="1" width="9.140625" style="2"/>
    <col min="98" max="98" customWidth="1" width="9.140625" style="2"/>
    <col min="99" max="99" customWidth="1" width="9.140625" style="2"/>
    <col min="100" max="100" customWidth="1" width="9.140625" style="2"/>
    <col min="101" max="101" customWidth="1" width="9.140625" style="2"/>
    <col min="102" max="102" customWidth="1" width="9.140625" style="2"/>
    <col min="103" max="103" customWidth="1" width="9.140625" style="2"/>
    <col min="104" max="104" customWidth="1" width="9.140625" style="2"/>
    <col min="105" max="105" customWidth="1" width="9.140625" style="2"/>
    <col min="106" max="106" customWidth="1" width="9.140625" style="2"/>
    <col min="107" max="107" customWidth="1" width="9.140625" style="2"/>
    <col min="108" max="108" customWidth="1" width="9.140625" style="2"/>
    <col min="109" max="109" customWidth="1" width="9.140625" style="2"/>
    <col min="110" max="110" customWidth="1" width="9.140625" style="2"/>
    <col min="111" max="111" customWidth="1" width="9.140625" style="2"/>
    <col min="112" max="112" customWidth="1" width="9.140625" style="2"/>
    <col min="113" max="113" customWidth="1" width="9.140625" style="2"/>
    <col min="114" max="114" customWidth="1" width="9.140625" style="2"/>
    <col min="115" max="115" customWidth="1" width="9.140625" style="2"/>
    <col min="116" max="116" customWidth="1" width="9.140625" style="2"/>
    <col min="117" max="117" customWidth="1" width="9.140625" style="2"/>
    <col min="118" max="118" customWidth="1" width="9.140625" style="2"/>
    <col min="119" max="119" customWidth="1" width="9.140625" style="2"/>
    <col min="120" max="120" customWidth="1" width="9.140625" style="2"/>
    <col min="121" max="121" customWidth="1" width="9.140625" style="2"/>
    <col min="122" max="122" customWidth="1" width="9.140625" style="2"/>
    <col min="123" max="123" customWidth="1" width="9.140625" style="2"/>
    <col min="124" max="124" customWidth="1" width="9.140625" style="2"/>
    <col min="125" max="125" customWidth="1" width="9.140625" style="2"/>
    <col min="126" max="126" customWidth="1" width="9.140625" style="2"/>
    <col min="127" max="127" customWidth="1" width="9.140625" style="2"/>
    <col min="128" max="128" customWidth="1" width="9.140625" style="2"/>
    <col min="129" max="129" customWidth="1" width="9.140625" style="2"/>
    <col min="130" max="130" customWidth="1" width="9.140625" style="2"/>
    <col min="131" max="131" customWidth="1" width="9.140625" style="2"/>
    <col min="132" max="132" customWidth="1" width="9.140625" style="2"/>
    <col min="133" max="133" customWidth="1" width="9.140625" style="2"/>
    <col min="134" max="134" customWidth="1" width="9.140625" style="2"/>
    <col min="135" max="135" customWidth="1" width="9.140625" style="2"/>
    <col min="136" max="136" customWidth="1" width="9.140625" style="2"/>
    <col min="137" max="137" customWidth="1" width="9.140625" style="2"/>
    <col min="138" max="138" customWidth="1" width="9.140625" style="2"/>
    <col min="139" max="139" customWidth="1" width="9.140625" style="2"/>
    <col min="140" max="140" customWidth="1" width="9.140625" style="2"/>
    <col min="141" max="141" customWidth="1" width="9.140625" style="2"/>
    <col min="142" max="142" customWidth="1" width="9.140625" style="2"/>
    <col min="143" max="143" customWidth="1" width="9.140625" style="2"/>
    <col min="144" max="144" customWidth="1" width="9.140625" style="2"/>
    <col min="145" max="145" customWidth="1" width="9.140625" style="2"/>
    <col min="146" max="146" customWidth="1" width="9.140625" style="2"/>
    <col min="147" max="147" customWidth="1" width="9.140625" style="2"/>
    <col min="148" max="148" customWidth="1" width="9.140625" style="2"/>
    <col min="149" max="149" customWidth="1" width="9.140625" style="2"/>
    <col min="150" max="150" customWidth="1" width="9.140625" style="2"/>
    <col min="151" max="151" customWidth="1" width="9.140625" style="2"/>
    <col min="152" max="152" customWidth="1" width="9.140625" style="2"/>
    <col min="153" max="153" customWidth="1" width="9.140625" style="2"/>
    <col min="154" max="154" customWidth="1" width="9.140625" style="2"/>
    <col min="155" max="155" customWidth="1" width="9.140625" style="2"/>
    <col min="156" max="156" customWidth="1" width="9.140625" style="2"/>
    <col min="157" max="157" customWidth="1" width="9.140625" style="2"/>
    <col min="158" max="158" customWidth="1" width="9.140625" style="2"/>
    <col min="159" max="159" customWidth="1" width="9.140625" style="2"/>
    <col min="160" max="160" customWidth="1" width="9.140625" style="2"/>
    <col min="161" max="161" customWidth="1" width="9.140625" style="2"/>
    <col min="162" max="162" customWidth="1" width="9.140625" style="2"/>
    <col min="163" max="163" customWidth="1" width="9.140625" style="2"/>
    <col min="164" max="164" customWidth="1" width="9.140625" style="2"/>
    <col min="165" max="165" customWidth="1" width="9.140625" style="2"/>
    <col min="166" max="166" customWidth="1" width="9.140625" style="2"/>
    <col min="167" max="167" customWidth="1" width="9.140625" style="2"/>
    <col min="168" max="168" customWidth="1" width="9.140625" style="2"/>
    <col min="169" max="169" customWidth="1" width="9.140625" style="2"/>
    <col min="170" max="170" customWidth="1" width="9.140625" style="2"/>
    <col min="171" max="171" customWidth="1" width="9.140625" style="2"/>
    <col min="172" max="172" customWidth="1" width="9.140625" style="2"/>
    <col min="173" max="173" customWidth="1" width="9.140625" style="2"/>
    <col min="174" max="174" customWidth="1" width="9.140625" style="2"/>
    <col min="175" max="175" customWidth="1" width="9.140625" style="2"/>
    <col min="176" max="176" customWidth="1" width="9.140625" style="2"/>
    <col min="177" max="177" customWidth="1" width="9.140625" style="2"/>
    <col min="178" max="178" customWidth="1" width="9.140625" style="2"/>
    <col min="179" max="179" customWidth="1" width="9.140625" style="2"/>
    <col min="180" max="180" customWidth="1" width="9.140625" style="2"/>
    <col min="181" max="181" customWidth="1" width="9.140625" style="2"/>
    <col min="182" max="182" customWidth="1" width="9.140625" style="2"/>
    <col min="183" max="183" customWidth="1" width="9.140625" style="2"/>
    <col min="184" max="184" customWidth="1" width="9.140625" style="2"/>
    <col min="185" max="185" customWidth="1" width="9.140625" style="2"/>
    <col min="186" max="186" customWidth="1" width="9.140625" style="2"/>
    <col min="187" max="187" customWidth="1" width="9.140625" style="2"/>
    <col min="188" max="188" customWidth="1" width="9.140625" style="2"/>
    <col min="189" max="189" customWidth="1" width="9.140625" style="2"/>
    <col min="190" max="190" customWidth="1" width="9.140625" style="2"/>
    <col min="191" max="191" customWidth="1" width="9.140625" style="2"/>
    <col min="192" max="192" customWidth="1" width="9.140625" style="2"/>
    <col min="193" max="193" customWidth="1" width="9.140625" style="2"/>
    <col min="194" max="194" customWidth="1" width="9.140625" style="2"/>
    <col min="195" max="195" customWidth="1" width="9.140625" style="2"/>
    <col min="196" max="196" customWidth="1" width="9.140625" style="2"/>
    <col min="197" max="197" customWidth="1" width="9.140625" style="2"/>
    <col min="198" max="198" customWidth="1" width="9.140625" style="2"/>
    <col min="199" max="199" customWidth="1" width="9.140625" style="2"/>
    <col min="200" max="200" customWidth="1" width="9.140625" style="2"/>
    <col min="201" max="201" customWidth="1" width="9.140625" style="2"/>
    <col min="202" max="202" customWidth="1" width="9.140625" style="2"/>
    <col min="203" max="203" customWidth="1" width="9.140625" style="2"/>
    <col min="204" max="204" customWidth="1" width="9.140625" style="2"/>
    <col min="205" max="205" customWidth="1" width="9.140625" style="2"/>
    <col min="206" max="206" customWidth="1" width="9.140625" style="2"/>
    <col min="207" max="207" customWidth="1" width="9.140625" style="2"/>
    <col min="208" max="208" customWidth="1" width="9.140625" style="2"/>
    <col min="209" max="209" customWidth="1" width="9.140625" style="2"/>
    <col min="210" max="210" customWidth="1" width="9.140625" style="2"/>
    <col min="211" max="211" customWidth="1" width="9.140625" style="2"/>
    <col min="212" max="212" customWidth="1" width="9.140625" style="2"/>
    <col min="213" max="213" customWidth="1" width="9.140625" style="2"/>
    <col min="214" max="214" customWidth="1" width="9.140625" style="2"/>
    <col min="215" max="215" customWidth="1" width="9.140625" style="2"/>
    <col min="216" max="216" customWidth="1" width="9.140625" style="2"/>
    <col min="217" max="217" customWidth="1" width="9.140625" style="2"/>
    <col min="218" max="218" customWidth="1" width="9.140625" style="2"/>
    <col min="219" max="219" customWidth="1" width="9.140625" style="2"/>
    <col min="220" max="220" customWidth="1" width="9.140625" style="2"/>
    <col min="221" max="221" customWidth="1" width="9.140625" style="2"/>
    <col min="222" max="222" customWidth="1" width="9.140625" style="2"/>
    <col min="223" max="223" customWidth="1" width="9.140625" style="2"/>
    <col min="224" max="224" customWidth="1" width="9.140625" style="2"/>
    <col min="225" max="225" customWidth="1" width="9.140625" style="2"/>
    <col min="226" max="226" customWidth="1" width="9.140625" style="2"/>
    <col min="227" max="227" customWidth="1" width="9.140625" style="2"/>
    <col min="228" max="228" customWidth="1" width="9.140625" style="2"/>
    <col min="229" max="229" customWidth="1" width="9.140625" style="2"/>
    <col min="230" max="230" customWidth="1" width="9.140625" style="2"/>
    <col min="231" max="231" customWidth="1" width="9.140625" style="2"/>
    <col min="232" max="232" customWidth="1" width="9.140625" style="2"/>
    <col min="233" max="233" customWidth="1" width="9.140625" style="2"/>
    <col min="234" max="234" customWidth="1" width="9.140625" style="2"/>
    <col min="235" max="235" customWidth="1" width="9.140625" style="2"/>
    <col min="236" max="236" customWidth="1" width="9.140625" style="2"/>
    <col min="237" max="237" customWidth="1" width="9.140625" style="2"/>
    <col min="238" max="238" customWidth="1" width="9.140625" style="2"/>
    <col min="239" max="239" customWidth="1" width="9.140625" style="2"/>
    <col min="240" max="240" customWidth="1" width="9.140625" style="2"/>
    <col min="241" max="241" customWidth="1" width="9.140625" style="2"/>
    <col min="242" max="242" customWidth="1" width="9.140625" style="2"/>
    <col min="243" max="243" customWidth="1" width="9.140625" style="2"/>
    <col min="244" max="244" customWidth="1" width="9.140625" style="2"/>
    <col min="245" max="245" customWidth="1" width="9.140625" style="2"/>
    <col min="246" max="246" customWidth="1" width="9.140625" style="2"/>
    <col min="247" max="247" customWidth="1" width="9.140625" style="2"/>
    <col min="248" max="248" customWidth="1" width="9.140625" style="2"/>
    <col min="249" max="249" customWidth="1" width="9.140625" style="2"/>
    <col min="250" max="250" customWidth="1" width="9.140625" style="2"/>
    <col min="251" max="251" customWidth="1" width="9.140625" style="2"/>
    <col min="252" max="252" customWidth="1" width="9.140625" style="2"/>
    <col min="253" max="253" customWidth="1" width="9.140625" style="2"/>
    <col min="254" max="254" customWidth="1" width="9.140625" style="2"/>
    <col min="255" max="255" customWidth="1" width="9.140625" style="2"/>
    <col min="256" max="256" customWidth="1" width="9.140625" style="2"/>
    <col min="257" max="16384" width="9" style="0" hidden="0"/>
  </cols>
  <sheetData>
    <row r="1" spans="8:8" ht="26.25" customHeight="1">
      <c r="A1" s="4" t="s">
        <v>45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/>
      <c r="N1" s="5"/>
    </row>
    <row r="2" spans="8:8" ht="30.75" customHeight="1">
      <c r="A2" s="6"/>
      <c r="B2" s="7" t="s">
        <v>44</v>
      </c>
      <c r="C2" s="8" t="s">
        <v>22</v>
      </c>
      <c r="D2" s="9"/>
      <c r="E2" s="10" t="s">
        <v>23</v>
      </c>
      <c r="F2" s="11"/>
      <c r="G2" s="12" t="s">
        <v>24</v>
      </c>
      <c r="H2" s="13"/>
      <c r="I2" s="14" t="s">
        <v>20</v>
      </c>
      <c r="J2" s="15"/>
      <c r="K2" s="16" t="s">
        <v>21</v>
      </c>
      <c r="L2" s="17"/>
      <c r="M2" s="18" t="s">
        <v>43</v>
      </c>
      <c r="N2" s="19"/>
      <c r="O2" s="20"/>
    </row>
    <row r="3" spans="8:8" ht="16.5" customHeight="1">
      <c r="A3" s="21"/>
      <c r="B3" s="22"/>
      <c r="C3" s="23" t="s">
        <v>0</v>
      </c>
      <c r="D3" s="23" t="s">
        <v>1</v>
      </c>
      <c r="E3" s="24" t="s">
        <v>0</v>
      </c>
      <c r="F3" s="24" t="s">
        <v>1</v>
      </c>
      <c r="G3" s="25" t="s">
        <v>0</v>
      </c>
      <c r="H3" s="25" t="s">
        <v>1</v>
      </c>
      <c r="I3" s="26" t="s">
        <v>0</v>
      </c>
      <c r="J3" s="26" t="s">
        <v>1</v>
      </c>
      <c r="K3" s="27" t="s">
        <v>0</v>
      </c>
      <c r="L3" s="28" t="s">
        <v>1</v>
      </c>
      <c r="M3" s="29" t="s">
        <v>0</v>
      </c>
      <c r="N3" s="30" t="s">
        <v>1</v>
      </c>
      <c r="O3" s="30" t="s">
        <v>48</v>
      </c>
    </row>
    <row r="4" spans="8:8" ht="16.5" customHeight="1">
      <c r="A4" s="31" t="s">
        <v>25</v>
      </c>
      <c r="B4" s="32" t="s">
        <v>2</v>
      </c>
      <c r="C4" s="33">
        <v>145041.60226202925</v>
      </c>
      <c r="D4" s="33">
        <v>107102.0019249205</v>
      </c>
      <c r="E4" s="34">
        <v>2564470.3790643485</v>
      </c>
      <c r="F4" s="34">
        <v>1619151.391099275</v>
      </c>
      <c r="G4" s="35">
        <v>98160.23852690565</v>
      </c>
      <c r="H4" s="35">
        <v>59223.199243548</v>
      </c>
      <c r="I4" s="36">
        <v>20686.328010790116</v>
      </c>
      <c r="J4" s="36">
        <v>6501.544052952886</v>
      </c>
      <c r="K4" s="37">
        <v>187711.18016300988</v>
      </c>
      <c r="L4" s="38">
        <v>202648.97484580192</v>
      </c>
      <c r="M4" s="39">
        <f>SUM(C4,E4,G4,I4,K4)</f>
        <v>3016069.728027084</v>
      </c>
      <c r="N4" s="40">
        <f>SUM(D4,F4,H4,J4,L4)</f>
        <v>1994627.1111664986</v>
      </c>
      <c r="O4" s="41">
        <f>M4+N4</f>
        <v>5010696.839193581</v>
      </c>
    </row>
    <row r="5" spans="8:8" ht="16.5" customHeight="1">
      <c r="A5" s="42" t="s">
        <v>26</v>
      </c>
      <c r="B5" s="43" t="s">
        <v>3</v>
      </c>
      <c r="C5" s="33">
        <v>9679.928686077426</v>
      </c>
      <c r="D5" s="33">
        <v>362.13411067080125</v>
      </c>
      <c r="E5" s="34"/>
      <c r="F5" s="34"/>
      <c r="G5" s="35">
        <v>5130.610413518588</v>
      </c>
      <c r="H5" s="35">
        <v>2841.029479079152</v>
      </c>
      <c r="I5" s="36"/>
      <c r="J5" s="36"/>
      <c r="K5" s="37"/>
      <c r="L5" s="38"/>
      <c r="M5" s="39">
        <f t="shared" si="0" ref="M5:N21">SUM(C5,E5,G5,I5,K5)</f>
        <v>14810.539099596015</v>
      </c>
      <c r="N5" s="40">
        <f t="shared" si="0"/>
        <v>3203.1635897499536</v>
      </c>
      <c r="O5" s="41">
        <f t="shared" si="1" ref="O5:O22">M5+N5</f>
        <v>18013.70268934595</v>
      </c>
    </row>
    <row r="6" spans="8:8" ht="16.5" customHeight="1">
      <c r="A6" s="42" t="s">
        <v>27</v>
      </c>
      <c r="B6" s="43" t="s">
        <v>4</v>
      </c>
      <c r="C6" s="33">
        <v>69215.24238402586</v>
      </c>
      <c r="D6" s="33">
        <v>43396.42152102641</v>
      </c>
      <c r="E6" s="34"/>
      <c r="F6" s="34"/>
      <c r="G6" s="35">
        <v>125419.41380842275</v>
      </c>
      <c r="H6" s="35">
        <v>164843.79040586285</v>
      </c>
      <c r="I6" s="36">
        <v>10472.95553949981</v>
      </c>
      <c r="J6" s="36">
        <v>2580.3385986124135</v>
      </c>
      <c r="K6" s="37">
        <v>36291.85067463144</v>
      </c>
      <c r="L6" s="38">
        <v>36553.49205846007</v>
      </c>
      <c r="M6" s="39">
        <f t="shared" si="0"/>
        <v>241399.46240657987</v>
      </c>
      <c r="N6" s="40">
        <f t="shared" si="0"/>
        <v>247374.04258396174</v>
      </c>
      <c r="O6" s="41">
        <f t="shared" si="1"/>
        <v>488773.50499054196</v>
      </c>
    </row>
    <row r="7" spans="8:8" ht="16.5" customHeight="1">
      <c r="A7" s="42" t="s">
        <v>28</v>
      </c>
      <c r="B7" s="43" t="s">
        <v>5</v>
      </c>
      <c r="C7" s="33"/>
      <c r="D7" s="33"/>
      <c r="E7" s="34"/>
      <c r="F7" s="34"/>
      <c r="G7" s="35">
        <v>1922.9373330180315</v>
      </c>
      <c r="H7" s="35">
        <v>0.0</v>
      </c>
      <c r="I7" s="36"/>
      <c r="J7" s="36"/>
      <c r="K7" s="37">
        <v>1439.5022506054793</v>
      </c>
      <c r="L7" s="38">
        <v>0.0</v>
      </c>
      <c r="M7" s="39">
        <f t="shared" si="0"/>
        <v>3362.4395836235108</v>
      </c>
      <c r="N7" s="40">
        <f t="shared" si="0"/>
        <v>0.0</v>
      </c>
      <c r="O7" s="41">
        <f t="shared" si="1"/>
        <v>3362.43958362351</v>
      </c>
    </row>
    <row r="8" spans="8:8" ht="16.5" customHeight="1">
      <c r="A8" s="42" t="s">
        <v>29</v>
      </c>
      <c r="B8" s="43" t="s">
        <v>6</v>
      </c>
      <c r="C8" s="33">
        <v>3722.1521519628295</v>
      </c>
      <c r="D8" s="33">
        <v>2077.161523439594</v>
      </c>
      <c r="E8" s="34"/>
      <c r="F8" s="34"/>
      <c r="G8" s="35">
        <v>0.0</v>
      </c>
      <c r="H8" s="35">
        <v>1394.8987560179523</v>
      </c>
      <c r="I8" s="36"/>
      <c r="J8" s="36"/>
      <c r="K8" s="37"/>
      <c r="L8" s="38"/>
      <c r="M8" s="39">
        <f t="shared" si="0"/>
        <v>3722.1521519628295</v>
      </c>
      <c r="N8" s="40">
        <f t="shared" si="0"/>
        <v>3472.060279457546</v>
      </c>
      <c r="O8" s="41">
        <f t="shared" si="1"/>
        <v>7194.21243142038</v>
      </c>
    </row>
    <row r="9" spans="8:8" ht="16.5" customHeight="1">
      <c r="A9" s="42" t="s">
        <v>30</v>
      </c>
      <c r="B9" s="43" t="s">
        <v>7</v>
      </c>
      <c r="C9" s="33">
        <v>66946.52361783471</v>
      </c>
      <c r="D9" s="33">
        <v>6550.398421391207</v>
      </c>
      <c r="E9" s="34"/>
      <c r="F9" s="34"/>
      <c r="G9" s="35">
        <v>44283.68837644899</v>
      </c>
      <c r="H9" s="35">
        <v>2045.4528136464612</v>
      </c>
      <c r="I9" s="36">
        <v>1274.220416241413</v>
      </c>
      <c r="J9" s="36">
        <v>0.0</v>
      </c>
      <c r="K9" s="37">
        <v>10430.740439316642</v>
      </c>
      <c r="L9" s="38"/>
      <c r="M9" s="39">
        <f t="shared" si="0"/>
        <v>122935.17284984175</v>
      </c>
      <c r="N9" s="40">
        <f t="shared" si="0"/>
        <v>8595.851235037668</v>
      </c>
      <c r="O9" s="41">
        <f t="shared" si="1"/>
        <v>131531.02408487967</v>
      </c>
    </row>
    <row r="10" spans="8:8" ht="16.5" customHeight="1">
      <c r="A10" s="42" t="s">
        <v>31</v>
      </c>
      <c r="B10" s="43" t="s">
        <v>8</v>
      </c>
      <c r="C10" s="33">
        <v>54833.16124051868</v>
      </c>
      <c r="D10" s="33">
        <v>87191.58141439396</v>
      </c>
      <c r="E10" s="34"/>
      <c r="F10" s="34"/>
      <c r="G10" s="35">
        <v>130042.38758195292</v>
      </c>
      <c r="H10" s="35">
        <v>479085.48402733746</v>
      </c>
      <c r="I10" s="36">
        <v>8933.656881840821</v>
      </c>
      <c r="J10" s="36">
        <v>2996.2573449572383</v>
      </c>
      <c r="K10" s="37">
        <v>22483.078067106733</v>
      </c>
      <c r="L10" s="38">
        <v>34671.97646885067</v>
      </c>
      <c r="M10" s="39">
        <f t="shared" si="0"/>
        <v>216292.28377141914</v>
      </c>
      <c r="N10" s="40">
        <f t="shared" si="0"/>
        <v>603945.2992555392</v>
      </c>
      <c r="O10" s="41">
        <f t="shared" si="1"/>
        <v>820237.5830269579</v>
      </c>
    </row>
    <row r="11" spans="8:8" ht="16.5" customHeight="1">
      <c r="A11" s="42" t="s">
        <v>32</v>
      </c>
      <c r="B11" s="43" t="s">
        <v>9</v>
      </c>
      <c r="C11" s="33"/>
      <c r="D11" s="33"/>
      <c r="E11" s="34"/>
      <c r="F11" s="34"/>
      <c r="G11" s="35">
        <v>2077.880798214159</v>
      </c>
      <c r="H11" s="35">
        <v>98350.27864913308</v>
      </c>
      <c r="I11" s="36">
        <v>0.0</v>
      </c>
      <c r="J11" s="36">
        <v>3379.783276555197</v>
      </c>
      <c r="K11" s="37">
        <v>408.29231167351764</v>
      </c>
      <c r="L11" s="38">
        <v>13259.419672240818</v>
      </c>
      <c r="M11" s="39">
        <f t="shared" si="0"/>
        <v>2486.1731098876767</v>
      </c>
      <c r="N11" s="40">
        <f t="shared" si="0"/>
        <v>114989.4815979291</v>
      </c>
      <c r="O11" s="41">
        <f t="shared" si="1"/>
        <v>117475.65470781668</v>
      </c>
    </row>
    <row r="12" spans="8:8" ht="16.5" customHeight="1">
      <c r="A12" s="42" t="s">
        <v>33</v>
      </c>
      <c r="B12" s="43" t="s">
        <v>10</v>
      </c>
      <c r="C12" s="33">
        <v>43380.07608710205</v>
      </c>
      <c r="D12" s="33">
        <v>223.44540952338983</v>
      </c>
      <c r="E12" s="34"/>
      <c r="F12" s="34"/>
      <c r="G12" s="35">
        <v>50982.32897458289</v>
      </c>
      <c r="H12" s="35">
        <v>803.8905439647721</v>
      </c>
      <c r="I12" s="36">
        <v>230.8350229380726</v>
      </c>
      <c r="J12" s="36">
        <v>0.0</v>
      </c>
      <c r="K12" s="37">
        <v>2077.601442991729</v>
      </c>
      <c r="L12" s="38">
        <v>2079.030383908374</v>
      </c>
      <c r="M12" s="39">
        <f t="shared" si="0"/>
        <v>96670.84152761473</v>
      </c>
      <c r="N12" s="40">
        <f t="shared" si="0"/>
        <v>3106.366337396536</v>
      </c>
      <c r="O12" s="41">
        <f t="shared" si="1"/>
        <v>99777.20786501124</v>
      </c>
    </row>
    <row r="13" spans="8:8" ht="16.5" customHeight="1">
      <c r="A13" s="42" t="s">
        <v>34</v>
      </c>
      <c r="B13" s="43" t="s">
        <v>11</v>
      </c>
      <c r="C13" s="33">
        <v>12135.492384216252</v>
      </c>
      <c r="D13" s="33">
        <v>7618.380967831578</v>
      </c>
      <c r="E13" s="34"/>
      <c r="F13" s="34"/>
      <c r="G13" s="35">
        <v>12699.234728932466</v>
      </c>
      <c r="H13" s="35">
        <v>734.9297967111098</v>
      </c>
      <c r="I13" s="36"/>
      <c r="J13" s="36"/>
      <c r="K13" s="37">
        <v>2524.973658235886</v>
      </c>
      <c r="L13" s="38">
        <v>0.0</v>
      </c>
      <c r="M13" s="39">
        <f t="shared" si="0"/>
        <v>27359.700771384603</v>
      </c>
      <c r="N13" s="40">
        <f t="shared" si="0"/>
        <v>8353.310764542688</v>
      </c>
      <c r="O13" s="41">
        <f t="shared" si="1"/>
        <v>35713.01153592729</v>
      </c>
    </row>
    <row r="14" spans="8:8" ht="16.5" customHeight="1">
      <c r="A14" s="42" t="s">
        <v>35</v>
      </c>
      <c r="B14" s="43" t="s">
        <v>12</v>
      </c>
      <c r="C14" s="33">
        <v>64639.39502034236</v>
      </c>
      <c r="D14" s="33">
        <v>41146.773877698324</v>
      </c>
      <c r="E14" s="34"/>
      <c r="F14" s="34"/>
      <c r="G14" s="35">
        <v>5349.43926467226</v>
      </c>
      <c r="H14" s="35">
        <v>1101.096157019454</v>
      </c>
      <c r="I14" s="36"/>
      <c r="J14" s="36"/>
      <c r="K14" s="37"/>
      <c r="L14" s="38"/>
      <c r="M14" s="39">
        <f t="shared" si="0"/>
        <v>69988.83428501461</v>
      </c>
      <c r="N14" s="40">
        <f t="shared" si="0"/>
        <v>42247.87003471778</v>
      </c>
      <c r="O14" s="41">
        <f t="shared" si="1"/>
        <v>112236.70431973241</v>
      </c>
    </row>
    <row r="15" spans="8:8" ht="16.5" customHeight="1">
      <c r="A15" s="42" t="s">
        <v>36</v>
      </c>
      <c r="B15" s="43" t="s">
        <v>13</v>
      </c>
      <c r="C15" s="33">
        <v>76085.60285070656</v>
      </c>
      <c r="D15" s="33">
        <v>41747.61159093691</v>
      </c>
      <c r="E15" s="34"/>
      <c r="F15" s="34"/>
      <c r="G15" s="35">
        <v>2890.4309181613985</v>
      </c>
      <c r="H15" s="35">
        <v>0.0</v>
      </c>
      <c r="I15" s="36"/>
      <c r="J15" s="36"/>
      <c r="K15" s="37">
        <v>5386.043405770968</v>
      </c>
      <c r="L15" s="38">
        <v>1429.7629555586295</v>
      </c>
      <c r="M15" s="39">
        <f t="shared" si="0"/>
        <v>84362.07717463892</v>
      </c>
      <c r="N15" s="40">
        <f t="shared" si="0"/>
        <v>43177.37454649554</v>
      </c>
      <c r="O15" s="41">
        <f t="shared" si="1"/>
        <v>127539.45172113439</v>
      </c>
    </row>
    <row r="16" spans="8:8" ht="16.5" customHeight="1">
      <c r="A16" s="42" t="s">
        <v>37</v>
      </c>
      <c r="B16" s="43" t="s">
        <v>14</v>
      </c>
      <c r="C16" s="33"/>
      <c r="D16" s="33"/>
      <c r="E16" s="34"/>
      <c r="F16" s="34"/>
      <c r="G16" s="35">
        <v>1252.4817014221792</v>
      </c>
      <c r="H16" s="35">
        <v>0.0</v>
      </c>
      <c r="I16" s="36"/>
      <c r="J16" s="36"/>
      <c r="K16" s="37">
        <v>2082.3027725013203</v>
      </c>
      <c r="L16" s="38">
        <v>0.0</v>
      </c>
      <c r="M16" s="39">
        <f t="shared" si="0"/>
        <v>3334.7844739234997</v>
      </c>
      <c r="N16" s="40">
        <f t="shared" si="0"/>
        <v>0.0</v>
      </c>
      <c r="O16" s="41">
        <f t="shared" si="1"/>
        <v>3334.7844739235</v>
      </c>
    </row>
    <row r="17" spans="8:8" ht="16.5" customHeight="1">
      <c r="A17" s="42" t="s">
        <v>38</v>
      </c>
      <c r="B17" s="43" t="s">
        <v>15</v>
      </c>
      <c r="C17" s="33">
        <v>226591.00773563844</v>
      </c>
      <c r="D17" s="33">
        <v>190486.7591782363</v>
      </c>
      <c r="E17" s="34"/>
      <c r="F17" s="34"/>
      <c r="G17" s="35">
        <v>52046.10851411479</v>
      </c>
      <c r="H17" s="35">
        <v>61417.48356030462</v>
      </c>
      <c r="I17" s="36">
        <v>12991.470861143198</v>
      </c>
      <c r="J17" s="36">
        <v>1491.0968229533792</v>
      </c>
      <c r="K17" s="37">
        <v>35885.324904475376</v>
      </c>
      <c r="L17" s="38">
        <v>10004.983566276553</v>
      </c>
      <c r="M17" s="39">
        <f t="shared" si="0"/>
        <v>327513.9120153718</v>
      </c>
      <c r="N17" s="40">
        <f t="shared" si="0"/>
        <v>263400.32312777085</v>
      </c>
      <c r="O17" s="41">
        <f t="shared" si="1"/>
        <v>590914.235143143</v>
      </c>
    </row>
    <row r="18" spans="8:8" ht="16.5" customHeight="1">
      <c r="A18" s="42" t="s">
        <v>39</v>
      </c>
      <c r="B18" s="43" t="s">
        <v>16</v>
      </c>
      <c r="C18" s="33">
        <v>18334.845251593517</v>
      </c>
      <c r="D18" s="33">
        <v>1534.3968082321012</v>
      </c>
      <c r="E18" s="34"/>
      <c r="F18" s="34"/>
      <c r="G18" s="35">
        <v>6890.59876942313</v>
      </c>
      <c r="H18" s="35">
        <v>4343.705223562069</v>
      </c>
      <c r="I18" s="36"/>
      <c r="J18" s="36"/>
      <c r="K18" s="37">
        <v>1110.1980918111446</v>
      </c>
      <c r="L18" s="38">
        <v>0.0</v>
      </c>
      <c r="M18" s="39">
        <f t="shared" si="0"/>
        <v>26335.64211282779</v>
      </c>
      <c r="N18" s="40">
        <f t="shared" si="0"/>
        <v>5878.102031794169</v>
      </c>
      <c r="O18" s="41">
        <f t="shared" si="1"/>
        <v>32213.74414462197</v>
      </c>
    </row>
    <row r="19" spans="8:8" ht="16.5" customHeight="1">
      <c r="A19" s="42" t="s">
        <v>40</v>
      </c>
      <c r="B19" s="43" t="s">
        <v>17</v>
      </c>
      <c r="C19" s="33">
        <v>74743.59758534814</v>
      </c>
      <c r="D19" s="33">
        <v>46340.550995983365</v>
      </c>
      <c r="E19" s="34"/>
      <c r="F19" s="34"/>
      <c r="G19" s="35">
        <v>18666.682129049055</v>
      </c>
      <c r="H19" s="35">
        <v>10791.147314825652</v>
      </c>
      <c r="I19" s="36">
        <v>626.1570070453935</v>
      </c>
      <c r="J19" s="36">
        <v>1654.6833829158302</v>
      </c>
      <c r="K19" s="37">
        <v>4160.965116106359</v>
      </c>
      <c r="L19" s="38">
        <v>5522.526202333294</v>
      </c>
      <c r="M19" s="39">
        <f t="shared" si="0"/>
        <v>98197.40183754894</v>
      </c>
      <c r="N19" s="40">
        <f t="shared" si="0"/>
        <v>64308.90789605814</v>
      </c>
      <c r="O19" s="41">
        <f t="shared" si="1"/>
        <v>162506.309733607</v>
      </c>
    </row>
    <row r="20" spans="8:8" ht="16.5" customHeight="1">
      <c r="A20" s="42" t="s">
        <v>41</v>
      </c>
      <c r="B20" s="43" t="s">
        <v>18</v>
      </c>
      <c r="C20" s="33">
        <v>61734.157273720055</v>
      </c>
      <c r="D20" s="33">
        <v>81214.01776590034</v>
      </c>
      <c r="E20" s="34"/>
      <c r="F20" s="34"/>
      <c r="G20" s="35">
        <v>11029.495917377046</v>
      </c>
      <c r="H20" s="35">
        <v>3071.3843671847294</v>
      </c>
      <c r="I20" s="36">
        <v>0.0</v>
      </c>
      <c r="J20" s="36">
        <v>1127.530506656826</v>
      </c>
      <c r="K20" s="37">
        <v>5374.5836090248595</v>
      </c>
      <c r="L20" s="38">
        <v>6616.489860329705</v>
      </c>
      <c r="M20" s="39">
        <f t="shared" si="0"/>
        <v>78138.23680012196</v>
      </c>
      <c r="N20" s="40">
        <f t="shared" si="0"/>
        <v>92029.4225000716</v>
      </c>
      <c r="O20" s="41">
        <f t="shared" si="1"/>
        <v>170167.6593001936</v>
      </c>
    </row>
    <row r="21" spans="8:8" ht="16.5" customHeight="1">
      <c r="A21" s="44" t="s">
        <v>42</v>
      </c>
      <c r="B21" s="45" t="s">
        <v>19</v>
      </c>
      <c r="C21" s="33">
        <v>158770.87453760943</v>
      </c>
      <c r="D21" s="33">
        <v>90690.16819732322</v>
      </c>
      <c r="E21" s="34"/>
      <c r="F21" s="34"/>
      <c r="G21" s="35">
        <v>94211.71069886391</v>
      </c>
      <c r="H21" s="35">
        <v>103943.2501324389</v>
      </c>
      <c r="I21" s="36">
        <v>3507.090682370931</v>
      </c>
      <c r="J21" s="36">
        <v>5524.255867477432</v>
      </c>
      <c r="K21" s="37">
        <v>24685.48377440453</v>
      </c>
      <c r="L21" s="38">
        <v>48401.19967640946</v>
      </c>
      <c r="M21" s="39">
        <f t="shared" si="0"/>
        <v>281175.1596932488</v>
      </c>
      <c r="N21" s="40">
        <f t="shared" si="0"/>
        <v>248558.873873649</v>
      </c>
      <c r="O21" s="41">
        <f t="shared" si="1"/>
        <v>529734.033566898</v>
      </c>
    </row>
    <row r="22" spans="8:8" ht="22.5" customHeight="1">
      <c r="A22" s="46"/>
      <c r="B22" s="47" t="s">
        <v>43</v>
      </c>
      <c r="C22" s="48">
        <f>SUM(C4:C21)</f>
        <v>1085853.6590687255</v>
      </c>
      <c r="D22" s="48">
        <f>SUM(D4:D21)</f>
        <v>747681.803707508</v>
      </c>
      <c r="E22" s="49">
        <f>SUM(E4:E21)</f>
        <v>2564470.3790643485</v>
      </c>
      <c r="F22" s="49">
        <f>SUM(F4:F21)</f>
        <v>1619151.391099275</v>
      </c>
      <c r="G22" s="50">
        <f>SUM(G4:G21)</f>
        <v>663055.6684550802</v>
      </c>
      <c r="H22" s="50">
        <f>SUM(H4:H21)</f>
        <v>993991.0204706364</v>
      </c>
      <c r="I22" s="51">
        <f>SUM(I4:I21)</f>
        <v>58722.71442186976</v>
      </c>
      <c r="J22" s="51">
        <f>SUM(J4:J21)</f>
        <v>25255.489853081206</v>
      </c>
      <c r="K22" s="52">
        <f>SUM(K4:K21)</f>
        <v>342052.12068166584</v>
      </c>
      <c r="L22" s="53">
        <f>SUM(L4:L21)</f>
        <v>361187.85569016944</v>
      </c>
      <c r="M22" s="54">
        <f>SUM(M4:M21)</f>
        <v>4714154.54169169</v>
      </c>
      <c r="N22" s="55">
        <f>SUM(N4:N21)</f>
        <v>3747267.560820671</v>
      </c>
      <c r="O22" s="41">
        <f t="shared" si="1"/>
        <v>8461422.10251236</v>
      </c>
    </row>
    <row r="23" spans="8:8" ht="16.5" customHeight="1">
      <c r="N23" s="56"/>
    </row>
    <row r="24" spans="8:8" ht="16.5" customHeight="1">
      <c r="A24" s="57" t="s">
        <v>50</v>
      </c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8"/>
      <c r="N24" s="58"/>
    </row>
    <row r="25" spans="8:8" ht="16.5" customHeight="1">
      <c r="A25" s="6"/>
      <c r="B25" s="7" t="s">
        <v>44</v>
      </c>
      <c r="C25" s="8" t="s">
        <v>22</v>
      </c>
      <c r="D25" s="9"/>
      <c r="E25" s="10" t="s">
        <v>23</v>
      </c>
      <c r="F25" s="11"/>
      <c r="G25" s="12" t="s">
        <v>24</v>
      </c>
      <c r="H25" s="13"/>
      <c r="I25" s="14" t="s">
        <v>20</v>
      </c>
      <c r="J25" s="15"/>
      <c r="K25" s="16" t="s">
        <v>21</v>
      </c>
      <c r="L25" s="17"/>
      <c r="M25" s="59" t="s">
        <v>43</v>
      </c>
      <c r="N25" s="60"/>
    </row>
    <row r="26" spans="8:8" ht="16.5" customHeight="1">
      <c r="A26" s="21"/>
      <c r="B26" s="22"/>
      <c r="C26" s="61" t="s">
        <v>47</v>
      </c>
      <c r="D26" s="62"/>
      <c r="E26" s="61" t="s">
        <v>47</v>
      </c>
      <c r="F26" s="62"/>
      <c r="G26" s="61" t="s">
        <v>47</v>
      </c>
      <c r="H26" s="62"/>
      <c r="I26" s="61" t="s">
        <v>47</v>
      </c>
      <c r="J26" s="62"/>
      <c r="K26" s="61" t="s">
        <v>47</v>
      </c>
      <c r="L26" s="63"/>
      <c r="M26" s="64" t="s">
        <v>47</v>
      </c>
      <c r="N26" s="65"/>
    </row>
    <row r="27" spans="8:8" ht="16.5" customHeight="1">
      <c r="A27" s="31" t="s">
        <v>25</v>
      </c>
      <c r="B27" s="32" t="s">
        <v>2</v>
      </c>
      <c r="C27" s="66">
        <v>145041.60226202925</v>
      </c>
      <c r="D27" s="67"/>
      <c r="E27" s="68">
        <v>2564470.3790643485</v>
      </c>
      <c r="F27" s="68"/>
      <c r="G27" s="68">
        <v>98160.23852690565</v>
      </c>
      <c r="H27" s="68"/>
      <c r="I27" s="68">
        <v>20686.328010790116</v>
      </c>
      <c r="J27" s="68"/>
      <c r="K27" s="68">
        <v>187711.18016300988</v>
      </c>
      <c r="L27" s="68"/>
      <c r="M27" s="69">
        <v>3016069.728027084</v>
      </c>
      <c r="N27" s="70"/>
    </row>
    <row r="28" spans="8:8" ht="16.5" customHeight="1">
      <c r="A28" s="42" t="s">
        <v>26</v>
      </c>
      <c r="B28" s="43" t="s">
        <v>3</v>
      </c>
      <c r="C28" s="66">
        <v>9679.928686077426</v>
      </c>
      <c r="D28" s="67"/>
      <c r="E28" s="68">
        <v>0.0</v>
      </c>
      <c r="F28" s="68"/>
      <c r="G28" s="68">
        <v>5130.610413518588</v>
      </c>
      <c r="H28" s="68"/>
      <c r="I28" s="68">
        <v>0.0</v>
      </c>
      <c r="J28" s="68"/>
      <c r="K28" s="68">
        <v>0.0</v>
      </c>
      <c r="L28" s="68"/>
      <c r="M28" s="69">
        <v>14810.539099596015</v>
      </c>
      <c r="N28" s="70"/>
    </row>
    <row r="29" spans="8:8" ht="16.5" customHeight="1">
      <c r="A29" s="42" t="s">
        <v>27</v>
      </c>
      <c r="B29" s="43" t="s">
        <v>4</v>
      </c>
      <c r="C29" s="66">
        <v>69215.24238402586</v>
      </c>
      <c r="D29" s="67"/>
      <c r="E29" s="68">
        <v>0.0</v>
      </c>
      <c r="F29" s="68"/>
      <c r="G29" s="68">
        <v>125419.41380842275</v>
      </c>
      <c r="H29" s="68"/>
      <c r="I29" s="68">
        <v>10472.95553949981</v>
      </c>
      <c r="J29" s="68"/>
      <c r="K29" s="68">
        <v>36291.85067463144</v>
      </c>
      <c r="L29" s="68"/>
      <c r="M29" s="69">
        <v>241399.46240657987</v>
      </c>
      <c r="N29" s="70"/>
    </row>
    <row r="30" spans="8:8" ht="16.5" customHeight="1">
      <c r="A30" s="42" t="s">
        <v>28</v>
      </c>
      <c r="B30" s="43" t="s">
        <v>5</v>
      </c>
      <c r="C30" s="66">
        <v>0.0</v>
      </c>
      <c r="D30" s="67"/>
      <c r="E30" s="68">
        <v>0.0</v>
      </c>
      <c r="F30" s="68"/>
      <c r="G30" s="68">
        <v>1922.9373330180315</v>
      </c>
      <c r="H30" s="68"/>
      <c r="I30" s="68">
        <v>0.0</v>
      </c>
      <c r="J30" s="68"/>
      <c r="K30" s="68">
        <v>1439.5022506054793</v>
      </c>
      <c r="L30" s="68"/>
      <c r="M30" s="69">
        <v>3362.4395836235108</v>
      </c>
      <c r="N30" s="70"/>
    </row>
    <row r="31" spans="8:8" ht="16.5" customHeight="1">
      <c r="A31" s="42" t="s">
        <v>29</v>
      </c>
      <c r="B31" s="43" t="s">
        <v>6</v>
      </c>
      <c r="C31" s="66">
        <v>3722.1521519628295</v>
      </c>
      <c r="D31" s="67"/>
      <c r="E31" s="68">
        <v>0.0</v>
      </c>
      <c r="F31" s="68"/>
      <c r="G31" s="68">
        <v>0.0</v>
      </c>
      <c r="H31" s="68"/>
      <c r="I31" s="68">
        <v>0.0</v>
      </c>
      <c r="J31" s="68"/>
      <c r="K31" s="68">
        <v>0.0</v>
      </c>
      <c r="L31" s="68"/>
      <c r="M31" s="69">
        <v>3722.1521519628295</v>
      </c>
      <c r="N31" s="70"/>
    </row>
    <row r="32" spans="8:8" ht="16.5" customHeight="1">
      <c r="A32" s="42" t="s">
        <v>30</v>
      </c>
      <c r="B32" s="43" t="s">
        <v>7</v>
      </c>
      <c r="C32" s="66">
        <v>66946.52361783471</v>
      </c>
      <c r="D32" s="67"/>
      <c r="E32" s="68">
        <v>0.0</v>
      </c>
      <c r="F32" s="68"/>
      <c r="G32" s="68">
        <v>44283.68837644899</v>
      </c>
      <c r="H32" s="68"/>
      <c r="I32" s="68">
        <v>1274.220416241413</v>
      </c>
      <c r="J32" s="68"/>
      <c r="K32" s="68">
        <v>10430.740439316642</v>
      </c>
      <c r="L32" s="68"/>
      <c r="M32" s="69">
        <v>122935.17284984175</v>
      </c>
      <c r="N32" s="70"/>
    </row>
    <row r="33" spans="8:8" ht="16.5" customHeight="1">
      <c r="A33" s="42" t="s">
        <v>31</v>
      </c>
      <c r="B33" s="43" t="s">
        <v>8</v>
      </c>
      <c r="C33" s="66">
        <v>54833.16124051868</v>
      </c>
      <c r="D33" s="67"/>
      <c r="E33" s="68">
        <v>0.0</v>
      </c>
      <c r="F33" s="68"/>
      <c r="G33" s="68">
        <v>130042.38758195292</v>
      </c>
      <c r="H33" s="68"/>
      <c r="I33" s="68">
        <v>8933.656881840821</v>
      </c>
      <c r="J33" s="68"/>
      <c r="K33" s="68">
        <v>22483.078067106733</v>
      </c>
      <c r="L33" s="68"/>
      <c r="M33" s="69">
        <v>216292.28377141914</v>
      </c>
      <c r="N33" s="70"/>
    </row>
    <row r="34" spans="8:8" ht="16.5" customHeight="1">
      <c r="A34" s="42" t="s">
        <v>32</v>
      </c>
      <c r="B34" s="43" t="s">
        <v>9</v>
      </c>
      <c r="C34" s="66">
        <v>0.0</v>
      </c>
      <c r="D34" s="67"/>
      <c r="E34" s="68">
        <v>0.0</v>
      </c>
      <c r="F34" s="68"/>
      <c r="G34" s="68">
        <v>2077.880798214159</v>
      </c>
      <c r="H34" s="68"/>
      <c r="I34" s="68">
        <v>0.0</v>
      </c>
      <c r="J34" s="68"/>
      <c r="K34" s="68">
        <v>408.29231167351764</v>
      </c>
      <c r="L34" s="68"/>
      <c r="M34" s="69">
        <v>2486.1731098876767</v>
      </c>
      <c r="N34" s="70"/>
    </row>
    <row r="35" spans="8:8" ht="16.5" customHeight="1">
      <c r="A35" s="42" t="s">
        <v>33</v>
      </c>
      <c r="B35" s="43" t="s">
        <v>10</v>
      </c>
      <c r="C35" s="66">
        <v>43380.07608710205</v>
      </c>
      <c r="D35" s="67"/>
      <c r="E35" s="68">
        <v>0.0</v>
      </c>
      <c r="F35" s="68"/>
      <c r="G35" s="68">
        <v>50982.32897458289</v>
      </c>
      <c r="H35" s="68"/>
      <c r="I35" s="68">
        <v>230.8350229380726</v>
      </c>
      <c r="J35" s="68"/>
      <c r="K35" s="68">
        <v>2077.601442991729</v>
      </c>
      <c r="L35" s="68"/>
      <c r="M35" s="69">
        <v>96670.84152761473</v>
      </c>
      <c r="N35" s="70"/>
    </row>
    <row r="36" spans="8:8" ht="16.5" customHeight="1">
      <c r="A36" s="42" t="s">
        <v>34</v>
      </c>
      <c r="B36" s="43" t="s">
        <v>11</v>
      </c>
      <c r="C36" s="66">
        <v>12135.492384216252</v>
      </c>
      <c r="D36" s="67"/>
      <c r="E36" s="68">
        <v>0.0</v>
      </c>
      <c r="F36" s="68"/>
      <c r="G36" s="68">
        <v>12699.234728932466</v>
      </c>
      <c r="H36" s="68"/>
      <c r="I36" s="68">
        <v>0.0</v>
      </c>
      <c r="J36" s="68"/>
      <c r="K36" s="68">
        <v>2524.973658235886</v>
      </c>
      <c r="L36" s="68"/>
      <c r="M36" s="69">
        <v>27359.700771384603</v>
      </c>
      <c r="N36" s="70"/>
    </row>
    <row r="37" spans="8:8" ht="16.5" customHeight="1">
      <c r="A37" s="42" t="s">
        <v>35</v>
      </c>
      <c r="B37" s="43" t="s">
        <v>12</v>
      </c>
      <c r="C37" s="66">
        <v>64639.39502034236</v>
      </c>
      <c r="D37" s="67"/>
      <c r="E37" s="68">
        <v>0.0</v>
      </c>
      <c r="F37" s="68"/>
      <c r="G37" s="68">
        <v>5349.43926467226</v>
      </c>
      <c r="H37" s="68"/>
      <c r="I37" s="68">
        <v>0.0</v>
      </c>
      <c r="J37" s="68"/>
      <c r="K37" s="68">
        <v>0.0</v>
      </c>
      <c r="L37" s="68"/>
      <c r="M37" s="69">
        <v>69988.83428501461</v>
      </c>
      <c r="N37" s="70"/>
    </row>
    <row r="38" spans="8:8" ht="16.5" customHeight="1">
      <c r="A38" s="42" t="s">
        <v>36</v>
      </c>
      <c r="B38" s="43" t="s">
        <v>13</v>
      </c>
      <c r="C38" s="66">
        <v>76085.60285070656</v>
      </c>
      <c r="D38" s="67"/>
      <c r="E38" s="68">
        <v>0.0</v>
      </c>
      <c r="F38" s="68"/>
      <c r="G38" s="68">
        <v>2890.4309181613985</v>
      </c>
      <c r="H38" s="68"/>
      <c r="I38" s="68">
        <v>0.0</v>
      </c>
      <c r="J38" s="68"/>
      <c r="K38" s="68">
        <v>5386.043405770968</v>
      </c>
      <c r="L38" s="68"/>
      <c r="M38" s="69">
        <v>84362.07717463892</v>
      </c>
      <c r="N38" s="70"/>
    </row>
    <row r="39" spans="8:8" ht="16.5" customHeight="1">
      <c r="A39" s="42" t="s">
        <v>37</v>
      </c>
      <c r="B39" s="43" t="s">
        <v>14</v>
      </c>
      <c r="C39" s="66">
        <v>0.0</v>
      </c>
      <c r="D39" s="67"/>
      <c r="E39" s="68">
        <v>0.0</v>
      </c>
      <c r="F39" s="68"/>
      <c r="G39" s="68">
        <v>1252.4817014221792</v>
      </c>
      <c r="H39" s="68"/>
      <c r="I39" s="68">
        <v>0.0</v>
      </c>
      <c r="J39" s="68"/>
      <c r="K39" s="68">
        <v>2082.3027725013203</v>
      </c>
      <c r="L39" s="68"/>
      <c r="M39" s="69">
        <v>3334.7844739234997</v>
      </c>
      <c r="N39" s="70"/>
    </row>
    <row r="40" spans="8:8" ht="16.5" customHeight="1">
      <c r="A40" s="42" t="s">
        <v>38</v>
      </c>
      <c r="B40" s="43" t="s">
        <v>15</v>
      </c>
      <c r="C40" s="66">
        <v>226591.00773563844</v>
      </c>
      <c r="D40" s="67"/>
      <c r="E40" s="68">
        <v>0.0</v>
      </c>
      <c r="F40" s="68"/>
      <c r="G40" s="68">
        <v>52046.10851411479</v>
      </c>
      <c r="H40" s="68"/>
      <c r="I40" s="68">
        <v>12991.470861143198</v>
      </c>
      <c r="J40" s="68"/>
      <c r="K40" s="68">
        <v>35885.324904475376</v>
      </c>
      <c r="L40" s="68"/>
      <c r="M40" s="69">
        <v>327513.9120153718</v>
      </c>
      <c r="N40" s="70"/>
    </row>
    <row r="41" spans="8:8" ht="16.5" customHeight="1">
      <c r="A41" s="42" t="s">
        <v>39</v>
      </c>
      <c r="B41" s="43" t="s">
        <v>16</v>
      </c>
      <c r="C41" s="66">
        <v>18334.845251593517</v>
      </c>
      <c r="D41" s="67"/>
      <c r="E41" s="68">
        <v>0.0</v>
      </c>
      <c r="F41" s="68"/>
      <c r="G41" s="68">
        <v>6890.59876942313</v>
      </c>
      <c r="H41" s="68"/>
      <c r="I41" s="68">
        <v>0.0</v>
      </c>
      <c r="J41" s="68"/>
      <c r="K41" s="68">
        <v>1110.1980918111446</v>
      </c>
      <c r="L41" s="68"/>
      <c r="M41" s="69">
        <v>26335.64211282779</v>
      </c>
      <c r="N41" s="70"/>
    </row>
    <row r="42" spans="8:8" ht="16.5" customHeight="1">
      <c r="A42" s="42" t="s">
        <v>40</v>
      </c>
      <c r="B42" s="43" t="s">
        <v>17</v>
      </c>
      <c r="C42" s="66">
        <v>74743.59758534814</v>
      </c>
      <c r="D42" s="67"/>
      <c r="E42" s="68">
        <v>0.0</v>
      </c>
      <c r="F42" s="68"/>
      <c r="G42" s="68">
        <v>18666.682129049055</v>
      </c>
      <c r="H42" s="68"/>
      <c r="I42" s="68">
        <v>626.1570070453935</v>
      </c>
      <c r="J42" s="68"/>
      <c r="K42" s="68">
        <v>4160.965116106359</v>
      </c>
      <c r="L42" s="68"/>
      <c r="M42" s="69">
        <v>98197.40183754894</v>
      </c>
      <c r="N42" s="70"/>
    </row>
    <row r="43" spans="8:8" ht="16.5" customHeight="1">
      <c r="A43" s="42" t="s">
        <v>41</v>
      </c>
      <c r="B43" s="43" t="s">
        <v>18</v>
      </c>
      <c r="C43" s="66">
        <v>61734.157273720055</v>
      </c>
      <c r="D43" s="67"/>
      <c r="E43" s="68">
        <v>0.0</v>
      </c>
      <c r="F43" s="68"/>
      <c r="G43" s="68">
        <v>11029.495917377046</v>
      </c>
      <c r="H43" s="68"/>
      <c r="I43" s="68">
        <v>0.0</v>
      </c>
      <c r="J43" s="68"/>
      <c r="K43" s="68">
        <v>5374.5836090248595</v>
      </c>
      <c r="L43" s="68"/>
      <c r="M43" s="69">
        <v>78138.23680012196</v>
      </c>
      <c r="N43" s="70"/>
    </row>
    <row r="44" spans="8:8" ht="16.5" customHeight="1">
      <c r="A44" s="44" t="s">
        <v>42</v>
      </c>
      <c r="B44" s="45" t="s">
        <v>19</v>
      </c>
      <c r="C44" s="71">
        <v>158770.87453760943</v>
      </c>
      <c r="D44" s="72"/>
      <c r="E44" s="68">
        <v>0.0</v>
      </c>
      <c r="F44" s="68"/>
      <c r="G44" s="68">
        <v>94211.71069886391</v>
      </c>
      <c r="H44" s="68"/>
      <c r="I44" s="68">
        <v>3507.090682370931</v>
      </c>
      <c r="J44" s="68"/>
      <c r="K44" s="68">
        <v>24685.48377440453</v>
      </c>
      <c r="L44" s="68"/>
      <c r="M44" s="69">
        <v>281175.1596932488</v>
      </c>
      <c r="N44" s="70"/>
    </row>
    <row r="45" spans="8:8" ht="16.5" customHeight="1">
      <c r="A45" s="46"/>
      <c r="B45" s="47" t="s">
        <v>43</v>
      </c>
      <c r="C45" s="73">
        <v>1085853.6590687255</v>
      </c>
      <c r="D45" s="74"/>
      <c r="E45" s="73">
        <v>2564470.3790643485</v>
      </c>
      <c r="F45" s="75"/>
      <c r="G45" s="73">
        <v>663055.6684550802</v>
      </c>
      <c r="H45" s="75"/>
      <c r="I45" s="73">
        <v>58722.71442186976</v>
      </c>
      <c r="J45" s="75"/>
      <c r="K45" s="73">
        <v>342052.12068166584</v>
      </c>
      <c r="L45" s="75"/>
      <c r="M45" s="76">
        <v>4714154.54169169</v>
      </c>
      <c r="N45" s="77"/>
    </row>
    <row r="47" spans="8:8" ht="16.5" customHeight="1">
      <c r="A47" s="4" t="s">
        <v>51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5"/>
      <c r="N47" s="5"/>
    </row>
    <row r="48" spans="8:8" ht="16.5" customHeight="1">
      <c r="A48" s="6"/>
      <c r="B48" s="7" t="s">
        <v>44</v>
      </c>
      <c r="C48" s="8" t="s">
        <v>22</v>
      </c>
      <c r="D48" s="9"/>
      <c r="E48" s="10" t="s">
        <v>23</v>
      </c>
      <c r="F48" s="11"/>
      <c r="G48" s="12" t="s">
        <v>24</v>
      </c>
      <c r="H48" s="13"/>
      <c r="I48" s="14" t="s">
        <v>20</v>
      </c>
      <c r="J48" s="15"/>
      <c r="K48" s="16" t="s">
        <v>21</v>
      </c>
      <c r="L48" s="17"/>
      <c r="M48" s="59" t="s">
        <v>43</v>
      </c>
      <c r="N48" s="60"/>
    </row>
    <row r="49" spans="8:8" ht="16.5" customHeight="1">
      <c r="A49" s="21"/>
      <c r="B49" s="22"/>
      <c r="C49" s="66" t="s">
        <v>1</v>
      </c>
      <c r="D49" s="68"/>
      <c r="E49" s="66" t="s">
        <v>1</v>
      </c>
      <c r="F49" s="68"/>
      <c r="G49" s="66" t="s">
        <v>1</v>
      </c>
      <c r="H49" s="68"/>
      <c r="I49" s="66" t="s">
        <v>1</v>
      </c>
      <c r="J49" s="68"/>
      <c r="K49" s="66" t="s">
        <v>1</v>
      </c>
      <c r="L49" s="68"/>
      <c r="M49" s="78" t="s">
        <v>1</v>
      </c>
      <c r="N49" s="79"/>
    </row>
    <row r="50" spans="8:8" ht="16.5" customHeight="1">
      <c r="A50" s="31" t="s">
        <v>25</v>
      </c>
      <c r="B50" s="32" t="s">
        <v>2</v>
      </c>
      <c r="C50" s="66">
        <v>107102.0019249205</v>
      </c>
      <c r="D50" s="68"/>
      <c r="E50" s="66">
        <v>1619151.391099275</v>
      </c>
      <c r="F50" s="68"/>
      <c r="G50" s="66">
        <v>59223.199243548</v>
      </c>
      <c r="H50" s="68"/>
      <c r="I50" s="66">
        <v>6501.544052952886</v>
      </c>
      <c r="J50" s="68"/>
      <c r="K50" s="66">
        <v>202648.97484580192</v>
      </c>
      <c r="L50" s="68"/>
      <c r="M50" s="69">
        <v>1994627.1111664986</v>
      </c>
      <c r="N50" s="70"/>
    </row>
    <row r="51" spans="8:8" ht="16.5" customHeight="1">
      <c r="A51" s="42" t="s">
        <v>26</v>
      </c>
      <c r="B51" s="43" t="s">
        <v>3</v>
      </c>
      <c r="C51" s="66">
        <v>362.13411067080125</v>
      </c>
      <c r="D51" s="68"/>
      <c r="E51" s="66">
        <v>0.0</v>
      </c>
      <c r="F51" s="68"/>
      <c r="G51" s="66">
        <v>2841.029479079152</v>
      </c>
      <c r="H51" s="68"/>
      <c r="I51" s="66">
        <v>0.0</v>
      </c>
      <c r="J51" s="68"/>
      <c r="K51" s="66">
        <v>0.0</v>
      </c>
      <c r="L51" s="68"/>
      <c r="M51" s="69">
        <v>3203.1635897499536</v>
      </c>
      <c r="N51" s="70"/>
    </row>
    <row r="52" spans="8:8" ht="16.5" customHeight="1">
      <c r="A52" s="42" t="s">
        <v>27</v>
      </c>
      <c r="B52" s="43" t="s">
        <v>4</v>
      </c>
      <c r="C52" s="66">
        <v>43396.42152102641</v>
      </c>
      <c r="D52" s="68"/>
      <c r="E52" s="66">
        <v>0.0</v>
      </c>
      <c r="F52" s="68"/>
      <c r="G52" s="66">
        <v>164843.79040586285</v>
      </c>
      <c r="H52" s="68"/>
      <c r="I52" s="66">
        <v>2580.3385986124135</v>
      </c>
      <c r="J52" s="68"/>
      <c r="K52" s="66">
        <v>36553.49205846007</v>
      </c>
      <c r="L52" s="68"/>
      <c r="M52" s="69">
        <v>247374.04258396174</v>
      </c>
      <c r="N52" s="70"/>
    </row>
    <row r="53" spans="8:8" ht="16.5" customHeight="1">
      <c r="A53" s="42" t="s">
        <v>28</v>
      </c>
      <c r="B53" s="43" t="s">
        <v>5</v>
      </c>
      <c r="C53" s="66">
        <v>0.0</v>
      </c>
      <c r="D53" s="68"/>
      <c r="E53" s="66">
        <v>0.0</v>
      </c>
      <c r="F53" s="68"/>
      <c r="G53" s="66">
        <v>0.0</v>
      </c>
      <c r="H53" s="68"/>
      <c r="I53" s="66">
        <v>0.0</v>
      </c>
      <c r="J53" s="68"/>
      <c r="K53" s="66">
        <v>0.0</v>
      </c>
      <c r="L53" s="68"/>
      <c r="M53" s="69">
        <v>0.0</v>
      </c>
      <c r="N53" s="70"/>
    </row>
    <row r="54" spans="8:8" ht="16.5" customHeight="1">
      <c r="A54" s="42" t="s">
        <v>29</v>
      </c>
      <c r="B54" s="43" t="s">
        <v>6</v>
      </c>
      <c r="C54" s="66">
        <v>2077.161523439594</v>
      </c>
      <c r="D54" s="68"/>
      <c r="E54" s="66">
        <v>0.0</v>
      </c>
      <c r="F54" s="68"/>
      <c r="G54" s="66">
        <v>1394.8987560179523</v>
      </c>
      <c r="H54" s="68"/>
      <c r="I54" s="66">
        <v>0.0</v>
      </c>
      <c r="J54" s="68"/>
      <c r="K54" s="66">
        <v>0.0</v>
      </c>
      <c r="L54" s="68"/>
      <c r="M54" s="69">
        <v>3472.060279457546</v>
      </c>
      <c r="N54" s="70"/>
    </row>
    <row r="55" spans="8:8" ht="16.5" customHeight="1">
      <c r="A55" s="42" t="s">
        <v>30</v>
      </c>
      <c r="B55" s="43" t="s">
        <v>7</v>
      </c>
      <c r="C55" s="66">
        <v>6550.398421391207</v>
      </c>
      <c r="D55" s="68"/>
      <c r="E55" s="66">
        <v>0.0</v>
      </c>
      <c r="F55" s="68"/>
      <c r="G55" s="66">
        <v>2045.4528136464612</v>
      </c>
      <c r="H55" s="68"/>
      <c r="I55" s="66">
        <v>0.0</v>
      </c>
      <c r="J55" s="68"/>
      <c r="K55" s="66">
        <v>0.0</v>
      </c>
      <c r="L55" s="68"/>
      <c r="M55" s="69">
        <v>8595.851235037668</v>
      </c>
      <c r="N55" s="70"/>
    </row>
    <row r="56" spans="8:8" ht="16.5" customHeight="1">
      <c r="A56" s="42" t="s">
        <v>31</v>
      </c>
      <c r="B56" s="43" t="s">
        <v>8</v>
      </c>
      <c r="C56" s="66">
        <v>87191.58141439396</v>
      </c>
      <c r="D56" s="68"/>
      <c r="E56" s="66">
        <v>0.0</v>
      </c>
      <c r="F56" s="68"/>
      <c r="G56" s="66">
        <v>479085.48402733746</v>
      </c>
      <c r="H56" s="68"/>
      <c r="I56" s="66">
        <v>2996.2573449572383</v>
      </c>
      <c r="J56" s="68"/>
      <c r="K56" s="66">
        <v>34671.97646885067</v>
      </c>
      <c r="L56" s="68"/>
      <c r="M56" s="69">
        <v>603945.2992555392</v>
      </c>
      <c r="N56" s="70"/>
    </row>
    <row r="57" spans="8:8" ht="16.5" customHeight="1">
      <c r="A57" s="42" t="s">
        <v>32</v>
      </c>
      <c r="B57" s="43" t="s">
        <v>9</v>
      </c>
      <c r="C57" s="66">
        <v>0.0</v>
      </c>
      <c r="D57" s="68"/>
      <c r="E57" s="66">
        <v>0.0</v>
      </c>
      <c r="F57" s="68"/>
      <c r="G57" s="66">
        <v>98350.27864913308</v>
      </c>
      <c r="H57" s="68"/>
      <c r="I57" s="66">
        <v>3379.783276555197</v>
      </c>
      <c r="J57" s="68"/>
      <c r="K57" s="66">
        <v>13259.419672240818</v>
      </c>
      <c r="L57" s="68"/>
      <c r="M57" s="69">
        <v>114989.4815979291</v>
      </c>
      <c r="N57" s="70"/>
    </row>
    <row r="58" spans="8:8" ht="16.5" customHeight="1">
      <c r="A58" s="42" t="s">
        <v>33</v>
      </c>
      <c r="B58" s="43" t="s">
        <v>10</v>
      </c>
      <c r="C58" s="66">
        <v>223.44540952338983</v>
      </c>
      <c r="D58" s="68"/>
      <c r="E58" s="66">
        <v>0.0</v>
      </c>
      <c r="F58" s="68"/>
      <c r="G58" s="66">
        <v>803.8905439647721</v>
      </c>
      <c r="H58" s="68"/>
      <c r="I58" s="66">
        <v>0.0</v>
      </c>
      <c r="J58" s="68"/>
      <c r="K58" s="66">
        <v>2079.030383908374</v>
      </c>
      <c r="L58" s="68"/>
      <c r="M58" s="69">
        <v>3106.366337396536</v>
      </c>
      <c r="N58" s="70"/>
    </row>
    <row r="59" spans="8:8" ht="16.5" customHeight="1">
      <c r="A59" s="42" t="s">
        <v>34</v>
      </c>
      <c r="B59" s="43" t="s">
        <v>11</v>
      </c>
      <c r="C59" s="66">
        <v>7618.380967831578</v>
      </c>
      <c r="D59" s="68"/>
      <c r="E59" s="66">
        <v>0.0</v>
      </c>
      <c r="F59" s="68"/>
      <c r="G59" s="66">
        <v>734.9297967111098</v>
      </c>
      <c r="H59" s="68"/>
      <c r="I59" s="66">
        <v>0.0</v>
      </c>
      <c r="J59" s="68"/>
      <c r="K59" s="66">
        <v>0.0</v>
      </c>
      <c r="L59" s="68"/>
      <c r="M59" s="69">
        <v>8353.310764542688</v>
      </c>
      <c r="N59" s="70"/>
    </row>
    <row r="60" spans="8:8" ht="16.5" customHeight="1">
      <c r="A60" s="42" t="s">
        <v>35</v>
      </c>
      <c r="B60" s="43" t="s">
        <v>12</v>
      </c>
      <c r="C60" s="66">
        <v>41146.773877698324</v>
      </c>
      <c r="D60" s="68"/>
      <c r="E60" s="66">
        <v>0.0</v>
      </c>
      <c r="F60" s="68"/>
      <c r="G60" s="66">
        <v>1101.096157019454</v>
      </c>
      <c r="H60" s="68"/>
      <c r="I60" s="66">
        <v>0.0</v>
      </c>
      <c r="J60" s="68"/>
      <c r="K60" s="66">
        <v>0.0</v>
      </c>
      <c r="L60" s="68"/>
      <c r="M60" s="69">
        <v>42247.87003471778</v>
      </c>
      <c r="N60" s="70"/>
    </row>
    <row r="61" spans="8:8" ht="16.5" customHeight="1">
      <c r="A61" s="42" t="s">
        <v>36</v>
      </c>
      <c r="B61" s="43" t="s">
        <v>13</v>
      </c>
      <c r="C61" s="66">
        <v>41747.61159093691</v>
      </c>
      <c r="D61" s="68"/>
      <c r="E61" s="66">
        <v>0.0</v>
      </c>
      <c r="F61" s="68"/>
      <c r="G61" s="66">
        <v>0.0</v>
      </c>
      <c r="H61" s="68"/>
      <c r="I61" s="66">
        <v>0.0</v>
      </c>
      <c r="J61" s="68"/>
      <c r="K61" s="66">
        <v>1429.7629555586295</v>
      </c>
      <c r="L61" s="68"/>
      <c r="M61" s="69">
        <v>43177.37454649554</v>
      </c>
      <c r="N61" s="70"/>
    </row>
    <row r="62" spans="8:8" ht="16.5" customHeight="1">
      <c r="A62" s="42" t="s">
        <v>37</v>
      </c>
      <c r="B62" s="43" t="s">
        <v>14</v>
      </c>
      <c r="C62" s="66">
        <v>0.0</v>
      </c>
      <c r="D62" s="68"/>
      <c r="E62" s="66">
        <v>0.0</v>
      </c>
      <c r="F62" s="68"/>
      <c r="G62" s="66">
        <v>0.0</v>
      </c>
      <c r="H62" s="68"/>
      <c r="I62" s="66">
        <v>0.0</v>
      </c>
      <c r="J62" s="68"/>
      <c r="K62" s="66">
        <v>0.0</v>
      </c>
      <c r="L62" s="68"/>
      <c r="M62" s="69">
        <v>0.0</v>
      </c>
      <c r="N62" s="70"/>
    </row>
    <row r="63" spans="8:8" ht="23.25" customHeight="1">
      <c r="A63" s="42" t="s">
        <v>38</v>
      </c>
      <c r="B63" s="43" t="s">
        <v>15</v>
      </c>
      <c r="C63" s="66">
        <v>190486.7591782363</v>
      </c>
      <c r="D63" s="68"/>
      <c r="E63" s="66">
        <v>0.0</v>
      </c>
      <c r="F63" s="68"/>
      <c r="G63" s="66">
        <v>61417.48356030462</v>
      </c>
      <c r="H63" s="68"/>
      <c r="I63" s="66">
        <v>1491.0968229533792</v>
      </c>
      <c r="J63" s="68"/>
      <c r="K63" s="66">
        <v>10004.983566276553</v>
      </c>
      <c r="L63" s="68"/>
      <c r="M63" s="69">
        <v>263400.32312777085</v>
      </c>
      <c r="N63" s="70"/>
    </row>
    <row r="64" spans="8:8" ht="30.75" customHeight="1">
      <c r="A64" s="42" t="s">
        <v>39</v>
      </c>
      <c r="B64" s="43" t="s">
        <v>16</v>
      </c>
      <c r="C64" s="66">
        <v>1534.3968082321012</v>
      </c>
      <c r="D64" s="68"/>
      <c r="E64" s="66">
        <v>0.0</v>
      </c>
      <c r="F64" s="68"/>
      <c r="G64" s="66">
        <v>4343.705223562069</v>
      </c>
      <c r="H64" s="68"/>
      <c r="I64" s="66">
        <v>0.0</v>
      </c>
      <c r="J64" s="68"/>
      <c r="K64" s="66">
        <v>0.0</v>
      </c>
      <c r="L64" s="68"/>
      <c r="M64" s="69">
        <v>5878.102031794169</v>
      </c>
      <c r="N64" s="70"/>
    </row>
    <row r="65" spans="8:8" ht="16.5" customHeight="1">
      <c r="A65" s="42" t="s">
        <v>40</v>
      </c>
      <c r="B65" s="43" t="s">
        <v>17</v>
      </c>
      <c r="C65" s="66">
        <v>46340.550995983365</v>
      </c>
      <c r="D65" s="68"/>
      <c r="E65" s="66">
        <v>0.0</v>
      </c>
      <c r="F65" s="68"/>
      <c r="G65" s="66">
        <v>10791.147314825652</v>
      </c>
      <c r="H65" s="68"/>
      <c r="I65" s="66">
        <v>1654.6833829158302</v>
      </c>
      <c r="J65" s="68"/>
      <c r="K65" s="66">
        <v>5522.526202333294</v>
      </c>
      <c r="L65" s="68"/>
      <c r="M65" s="69">
        <v>64308.90789605814</v>
      </c>
      <c r="N65" s="70"/>
    </row>
    <row r="66" spans="8:8" ht="16.5" customHeight="1">
      <c r="A66" s="42" t="s">
        <v>41</v>
      </c>
      <c r="B66" s="43" t="s">
        <v>18</v>
      </c>
      <c r="C66" s="66">
        <v>81214.01776590034</v>
      </c>
      <c r="D66" s="68"/>
      <c r="E66" s="66">
        <v>0.0</v>
      </c>
      <c r="F66" s="68"/>
      <c r="G66" s="66">
        <v>3071.3843671847294</v>
      </c>
      <c r="H66" s="68"/>
      <c r="I66" s="66">
        <v>1127.530506656826</v>
      </c>
      <c r="J66" s="68"/>
      <c r="K66" s="66">
        <v>6616.489860329705</v>
      </c>
      <c r="L66" s="68"/>
      <c r="M66" s="69">
        <v>92029.4225000716</v>
      </c>
      <c r="N66" s="70"/>
    </row>
    <row r="67" spans="8:8" ht="16.5" customHeight="1">
      <c r="A67" s="42" t="s">
        <v>42</v>
      </c>
      <c r="B67" s="43" t="s">
        <v>19</v>
      </c>
      <c r="C67" s="66">
        <v>90690.16819732322</v>
      </c>
      <c r="D67" s="68"/>
      <c r="E67" s="66">
        <v>0.0</v>
      </c>
      <c r="F67" s="68"/>
      <c r="G67" s="66">
        <v>103943.2501324389</v>
      </c>
      <c r="H67" s="68"/>
      <c r="I67" s="66">
        <v>5524.255867477432</v>
      </c>
      <c r="J67" s="68"/>
      <c r="K67" s="66">
        <v>48401.19967640946</v>
      </c>
      <c r="L67" s="68"/>
      <c r="M67" s="69">
        <v>248558.873873649</v>
      </c>
      <c r="N67" s="70"/>
    </row>
    <row r="68" spans="8:8" s="80" ht="16.5" customFormat="1" customHeight="1">
      <c r="A68" s="81"/>
      <c r="B68" s="82" t="s">
        <v>43</v>
      </c>
      <c r="C68" s="83">
        <f>SUM(C50:D67)</f>
        <v>747681.803707508</v>
      </c>
      <c r="D68" s="84"/>
      <c r="E68" s="83">
        <f t="shared" si="2" ref="E68:N68">SUM(E50:F67)</f>
        <v>1619151.391099275</v>
      </c>
      <c r="F68" s="84"/>
      <c r="G68" s="83">
        <f t="shared" si="3" ref="G68:N68">SUM(G50:H67)</f>
        <v>993991.0204706364</v>
      </c>
      <c r="H68" s="84"/>
      <c r="I68" s="83">
        <f t="shared" si="4" ref="I68:N68">SUM(I50:J67)</f>
        <v>25255.489853081206</v>
      </c>
      <c r="J68" s="84"/>
      <c r="K68" s="83">
        <f t="shared" si="5" ref="K68:N68">SUM(K50:L67)</f>
        <v>361187.85569016944</v>
      </c>
      <c r="L68" s="85"/>
      <c r="M68" s="76">
        <f t="shared" si="6" ref="M68:N68">SUM(M50:N67)</f>
        <v>3747267.560820671</v>
      </c>
      <c r="N68" s="77"/>
      <c r="O68" s="86"/>
    </row>
    <row r="69" spans="8:8" ht="16.5" customHeight="1">
      <c r="A69" s="87"/>
      <c r="B69" s="88"/>
      <c r="C69" s="89"/>
      <c r="D69" s="90"/>
      <c r="E69" s="89"/>
      <c r="F69" s="90"/>
      <c r="G69" s="89"/>
      <c r="H69" s="90"/>
      <c r="I69" s="89"/>
      <c r="J69" s="90"/>
      <c r="K69" s="89"/>
      <c r="L69" s="90"/>
      <c r="M69" s="89"/>
      <c r="N69" s="90"/>
    </row>
    <row r="70" spans="8:8" ht="16.5" customHeight="1">
      <c r="A70" s="4" t="s">
        <v>46</v>
      </c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</row>
    <row r="71" spans="8:8" ht="16.5" customHeight="1">
      <c r="A71" s="6" t="s">
        <v>52</v>
      </c>
      <c r="B71" s="91" t="s">
        <v>44</v>
      </c>
      <c r="C71" s="92" t="s">
        <v>22</v>
      </c>
      <c r="D71" s="93"/>
      <c r="E71" s="94" t="s">
        <v>23</v>
      </c>
      <c r="F71" s="95"/>
      <c r="G71" s="96" t="s">
        <v>24</v>
      </c>
      <c r="H71" s="97"/>
      <c r="I71" s="98" t="s">
        <v>20</v>
      </c>
      <c r="J71" s="99"/>
      <c r="K71" s="100" t="s">
        <v>21</v>
      </c>
      <c r="L71" s="101"/>
      <c r="M71" s="102" t="s">
        <v>43</v>
      </c>
      <c r="N71" s="102"/>
    </row>
    <row r="72" spans="8:8" ht="16.5" customHeight="1">
      <c r="A72" s="21"/>
      <c r="B72" s="103"/>
      <c r="C72" s="104" t="s">
        <v>0</v>
      </c>
      <c r="D72" s="104" t="s">
        <v>1</v>
      </c>
      <c r="E72" s="105" t="s">
        <v>0</v>
      </c>
      <c r="F72" s="105" t="s">
        <v>1</v>
      </c>
      <c r="G72" s="106" t="s">
        <v>0</v>
      </c>
      <c r="H72" s="106" t="s">
        <v>1</v>
      </c>
      <c r="I72" s="107" t="s">
        <v>0</v>
      </c>
      <c r="J72" s="107" t="s">
        <v>1</v>
      </c>
      <c r="K72" s="108" t="s">
        <v>0</v>
      </c>
      <c r="L72" s="108" t="s">
        <v>1</v>
      </c>
      <c r="M72" s="109" t="s">
        <v>0</v>
      </c>
      <c r="N72" s="109" t="s">
        <v>1</v>
      </c>
    </row>
    <row r="73" spans="8:8" ht="16.5" customHeight="1">
      <c r="A73" s="87" t="s">
        <v>25</v>
      </c>
      <c r="B73" s="88" t="s">
        <v>2</v>
      </c>
      <c r="C73" s="110">
        <v>13.357380255680413</v>
      </c>
      <c r="D73" s="110">
        <v>14.324543060140948</v>
      </c>
      <c r="E73" s="111">
        <v>100.0</v>
      </c>
      <c r="F73" s="111">
        <v>100.0</v>
      </c>
      <c r="G73" s="112">
        <v>14.804222812183934</v>
      </c>
      <c r="H73" s="112">
        <v>5.958122158438303</v>
      </c>
      <c r="I73" s="113">
        <v>35.227131808276944</v>
      </c>
      <c r="J73" s="113">
        <v>25.74309225746294</v>
      </c>
      <c r="K73" s="114">
        <v>54.87794660910906</v>
      </c>
      <c r="L73" s="114">
        <v>56.10625375500893</v>
      </c>
      <c r="M73" s="115">
        <v>63.979016838611265</v>
      </c>
      <c r="N73" s="115">
        <v>53.228841516981646</v>
      </c>
    </row>
    <row r="74" spans="8:8" ht="16.5" customHeight="1">
      <c r="A74" s="87" t="s">
        <v>26</v>
      </c>
      <c r="B74" s="88" t="s">
        <v>3</v>
      </c>
      <c r="C74" s="110">
        <v>0.8914579423510297</v>
      </c>
      <c r="D74" s="110">
        <v>0.048434254902967724</v>
      </c>
      <c r="E74" s="111"/>
      <c r="F74" s="111"/>
      <c r="G74" s="112">
        <v>0.7737827542403657</v>
      </c>
      <c r="H74" s="112">
        <v>0.28582043706330235</v>
      </c>
      <c r="I74" s="113"/>
      <c r="J74" s="113"/>
      <c r="K74" s="114"/>
      <c r="L74" s="114"/>
      <c r="M74" s="115">
        <v>0.3141716922644883</v>
      </c>
      <c r="N74" s="115">
        <v>0.08547998075292079</v>
      </c>
    </row>
    <row r="75" spans="8:8" ht="16.5" customHeight="1">
      <c r="A75" s="87" t="s">
        <v>27</v>
      </c>
      <c r="B75" s="88" t="s">
        <v>4</v>
      </c>
      <c r="C75" s="110">
        <v>6.374269848055566</v>
      </c>
      <c r="D75" s="110">
        <v>5.804129685360515</v>
      </c>
      <c r="E75" s="111"/>
      <c r="F75" s="111"/>
      <c r="G75" s="112">
        <v>18.915367106452763</v>
      </c>
      <c r="H75" s="112">
        <v>16.584032150291694</v>
      </c>
      <c r="I75" s="113">
        <v>17.834590315871754</v>
      </c>
      <c r="J75" s="113">
        <v>10.216941400159017</v>
      </c>
      <c r="K75" s="114">
        <v>10.610035278339</v>
      </c>
      <c r="L75" s="114">
        <v>10.120354680423148</v>
      </c>
      <c r="M75" s="115">
        <v>5.120737139006751</v>
      </c>
      <c r="N75" s="115">
        <v>6.601451286008133</v>
      </c>
    </row>
    <row r="76" spans="8:8" ht="16.5" customHeight="1">
      <c r="A76" s="42" t="s">
        <v>28</v>
      </c>
      <c r="B76" s="43" t="s">
        <v>5</v>
      </c>
      <c r="C76" s="110"/>
      <c r="D76" s="110"/>
      <c r="E76" s="111"/>
      <c r="F76" s="111"/>
      <c r="G76" s="112">
        <f>100*G7/G$22</f>
        <v>0.2900114461729097</v>
      </c>
      <c r="H76" s="112">
        <f>100*H7/H$22</f>
        <v>0.0</v>
      </c>
      <c r="I76" s="113"/>
      <c r="J76" s="113"/>
      <c r="K76" s="114">
        <f>100*K7/K$22</f>
        <v>0.4208429544996642</v>
      </c>
      <c r="L76" s="114">
        <f>100*L7/L$22</f>
        <v>0.0</v>
      </c>
      <c r="M76" s="115">
        <f>100*M7/M$22</f>
        <v>0.0713264606386215</v>
      </c>
      <c r="N76" s="115">
        <f>100*N7/N$22</f>
        <v>0.0</v>
      </c>
    </row>
    <row r="77" spans="8:8" ht="16.5" customHeight="1">
      <c r="A77" s="42" t="s">
        <v>29</v>
      </c>
      <c r="B77" s="43" t="s">
        <v>6</v>
      </c>
      <c r="C77" s="110">
        <f>100*C8/C$22</f>
        <v>0.34278579999031417</v>
      </c>
      <c r="D77" s="110">
        <f>100*D8/D$22</f>
        <v>0.277813571647676</v>
      </c>
      <c r="E77" s="111"/>
      <c r="F77" s="111"/>
      <c r="G77" s="112">
        <f>100*G8/G$22</f>
        <v>0.0</v>
      </c>
      <c r="H77" s="112">
        <f>100*H8/H$22</f>
        <v>0.1403331345345045</v>
      </c>
      <c r="I77" s="113"/>
      <c r="J77" s="113"/>
      <c r="K77" s="114"/>
      <c r="L77" s="114"/>
      <c r="M77" s="115">
        <f>100*M8/M$22</f>
        <v>0.0789569395539401</v>
      </c>
      <c r="N77" s="115">
        <f>100*N8/N$22</f>
        <v>0.09265578780014168</v>
      </c>
    </row>
    <row r="78" spans="8:8" ht="16.5" customHeight="1">
      <c r="A78" s="42" t="s">
        <v>30</v>
      </c>
      <c r="B78" s="43" t="s">
        <v>7</v>
      </c>
      <c r="C78" s="110">
        <f>100*C9/C$22</f>
        <v>6.1653357299777305</v>
      </c>
      <c r="D78" s="110">
        <f>100*D9/D$22</f>
        <v>0.8760944012426057</v>
      </c>
      <c r="E78" s="111"/>
      <c r="F78" s="111"/>
      <c r="G78" s="112">
        <f>100*G9/G$22</f>
        <v>6.678728571860337</v>
      </c>
      <c r="H78" s="112">
        <f>100*H9/H$22</f>
        <v>0.20578182010919746</v>
      </c>
      <c r="I78" s="113">
        <f>100*I9/I$22</f>
        <v>2.169893590216706</v>
      </c>
      <c r="J78" s="113">
        <f>100*J9/J$22</f>
        <v>0.0</v>
      </c>
      <c r="K78" s="114">
        <f>100*K9/K$22</f>
        <v>3.0494593685107168</v>
      </c>
      <c r="L78" s="114">
        <f>100*L9/L$22</f>
        <v>0.0</v>
      </c>
      <c r="M78" s="115">
        <f>100*M9/M$22</f>
        <v>2.6077883481037953</v>
      </c>
      <c r="N78" s="115">
        <f>100*N9/N$22</f>
        <v>0.22938984461400808</v>
      </c>
    </row>
    <row r="79" spans="8:8" ht="16.5" customHeight="1">
      <c r="A79" s="42" t="s">
        <v>31</v>
      </c>
      <c r="B79" s="43" t="s">
        <v>8</v>
      </c>
      <c r="C79" s="110">
        <f>100*C10/C$22</f>
        <v>5.049774505299908</v>
      </c>
      <c r="D79" s="110">
        <f>100*D10/D$22</f>
        <v>11.66158932610632</v>
      </c>
      <c r="E79" s="111"/>
      <c r="F79" s="111"/>
      <c r="G79" s="112">
        <f>100*G10/G$22</f>
        <v>19.612589676663454</v>
      </c>
      <c r="H79" s="112">
        <f>100*H10/H$22</f>
        <v>48.19817022094418</v>
      </c>
      <c r="I79" s="113">
        <f>100*I10/I$22</f>
        <v>15.213290069768492</v>
      </c>
      <c r="J79" s="113">
        <f>100*J10/J$22</f>
        <v>11.863786299087328</v>
      </c>
      <c r="K79" s="114">
        <f>100*K10/K$22</f>
        <v>6.5729977122494825</v>
      </c>
      <c r="L79" s="114">
        <f>100*L10/L$22</f>
        <v>9.59943030271556</v>
      </c>
      <c r="M79" s="115">
        <f>100*M10/M$22</f>
        <v>4.588145803421242</v>
      </c>
      <c r="N79" s="115">
        <f>100*N10/N$22</f>
        <v>16.116951604151588</v>
      </c>
    </row>
    <row r="80" spans="8:8" ht="16.5" customHeight="1">
      <c r="A80" s="42" t="s">
        <v>32</v>
      </c>
      <c r="B80" s="43" t="s">
        <v>9</v>
      </c>
      <c r="C80" s="110"/>
      <c r="D80" s="110"/>
      <c r="E80" s="111"/>
      <c r="F80" s="111"/>
      <c r="G80" s="112">
        <f>100*G11/G$22</f>
        <v>0.3133795391653345</v>
      </c>
      <c r="H80" s="112">
        <f>100*H11/H$22</f>
        <v>9.894483614405896</v>
      </c>
      <c r="I80" s="113">
        <f>100*I11/I$22</f>
        <v>0.0</v>
      </c>
      <c r="J80" s="113">
        <f>100*J11/J$22</f>
        <v>13.382370709166263</v>
      </c>
      <c r="K80" s="114">
        <f>100*K11/K$22</f>
        <v>0.1193655255988016</v>
      </c>
      <c r="L80" s="114">
        <f>100*L11/L$22</f>
        <v>3.6710591077056813</v>
      </c>
      <c r="M80" s="115">
        <f>100*M11/M$22</f>
        <v>0.052738472782343386</v>
      </c>
      <c r="N80" s="115">
        <f>100*N11/N$22</f>
        <v>3.068622128833144</v>
      </c>
    </row>
    <row r="81" spans="8:8" ht="16.5" customHeight="1">
      <c r="A81" s="42" t="s">
        <v>33</v>
      </c>
      <c r="B81" s="43" t="s">
        <v>10</v>
      </c>
      <c r="C81" s="110">
        <f>100*C12/C$22</f>
        <v>3.9950204822541786</v>
      </c>
      <c r="D81" s="110">
        <f>100*D12/D$22</f>
        <v>0.029885093955128714</v>
      </c>
      <c r="E81" s="111"/>
      <c r="F81" s="111"/>
      <c r="G81" s="112">
        <f>100*G12/G$22</f>
        <v>7.688996776601234</v>
      </c>
      <c r="H81" s="112">
        <f>100*H12/H$22</f>
        <v>0.08087503080099705</v>
      </c>
      <c r="I81" s="113">
        <f>100*I12/I$22</f>
        <v>0.39309324374846005</v>
      </c>
      <c r="J81" s="113">
        <f>100*J12/J$22</f>
        <v>0.0</v>
      </c>
      <c r="K81" s="114">
        <f>100*K12/K$22</f>
        <v>0.6073932355254331</v>
      </c>
      <c r="L81" s="114">
        <f>100*L12/L$22</f>
        <v>0.5756091604840079</v>
      </c>
      <c r="M81" s="115">
        <f>100*M12/M$22</f>
        <v>2.050650666469752</v>
      </c>
      <c r="N81" s="115">
        <f>100*N12/N$22</f>
        <v>0.08289683848239078</v>
      </c>
    </row>
    <row r="82" spans="8:8" ht="16.5" customHeight="1">
      <c r="A82" s="42" t="s">
        <v>34</v>
      </c>
      <c r="B82" s="43" t="s">
        <v>11</v>
      </c>
      <c r="C82" s="110">
        <f>100*C13/C$22</f>
        <v>1.1175992531649401</v>
      </c>
      <c r="D82" s="110">
        <f>100*D13/D$22</f>
        <v>1.0189335797734456</v>
      </c>
      <c r="E82" s="111"/>
      <c r="F82" s="111"/>
      <c r="G82" s="112">
        <f>100*G13/G$22</f>
        <v>1.9152592056895743</v>
      </c>
      <c r="H82" s="112">
        <f>100*H13/H$22</f>
        <v>0.07393726719614974</v>
      </c>
      <c r="I82" s="113"/>
      <c r="J82" s="113"/>
      <c r="K82" s="114">
        <f>100*K13/K$22</f>
        <v>0.7381838923272683</v>
      </c>
      <c r="L82" s="114">
        <f>100*L13/L$22</f>
        <v>0.0</v>
      </c>
      <c r="M82" s="115">
        <f>100*M13/M$22</f>
        <v>0.5803734376846815</v>
      </c>
      <c r="N82" s="115">
        <f>100*N13/N$22</f>
        <v>0.22291738257177637</v>
      </c>
    </row>
    <row r="83" spans="8:8" ht="16.5" customHeight="1">
      <c r="A83" s="42" t="s">
        <v>35</v>
      </c>
      <c r="B83" s="43" t="s">
        <v>12</v>
      </c>
      <c r="C83" s="110">
        <f>100*C14/C$22</f>
        <v>5.952864318363108</v>
      </c>
      <c r="D83" s="110">
        <f>100*D14/D$22</f>
        <v>5.503246658359881</v>
      </c>
      <c r="E83" s="111"/>
      <c r="F83" s="111"/>
      <c r="G83" s="112">
        <f>100*G14/G$22</f>
        <v>0.8067858430554488</v>
      </c>
      <c r="H83" s="112">
        <f>100*H14/H$22</f>
        <v>0.11077526198356454</v>
      </c>
      <c r="I83" s="113"/>
      <c r="J83" s="113"/>
      <c r="K83" s="114"/>
      <c r="L83" s="114"/>
      <c r="M83" s="115">
        <f>100*M14/M$22</f>
        <v>1.4846529460593139</v>
      </c>
      <c r="N83" s="115">
        <f>100*N14/N$22</f>
        <v>1.127431370965816</v>
      </c>
    </row>
    <row r="84" spans="8:8" ht="16.5" customHeight="1">
      <c r="A84" s="42" t="s">
        <v>36</v>
      </c>
      <c r="B84" s="43" t="s">
        <v>13</v>
      </c>
      <c r="C84" s="110">
        <f>100*C15/C$22</f>
        <v>7.006984985063349</v>
      </c>
      <c r="D84" s="110">
        <f>100*D15/D$22</f>
        <v>5.583606740718343</v>
      </c>
      <c r="E84" s="111"/>
      <c r="F84" s="111"/>
      <c r="G84" s="112">
        <f>100*G15/G$22</f>
        <v>0.4359258288065168</v>
      </c>
      <c r="H84" s="112">
        <f>100*H15/H$22</f>
        <v>0.0</v>
      </c>
      <c r="I84" s="113"/>
      <c r="J84" s="113"/>
      <c r="K84" s="114">
        <f>100*K15/K$22</f>
        <v>1.5746265203786127</v>
      </c>
      <c r="L84" s="114">
        <f>100*L15/L$22</f>
        <v>0.3958502294675972</v>
      </c>
      <c r="M84" s="115">
        <f>100*M15/M$22</f>
        <v>1.789548400005684</v>
      </c>
      <c r="N84" s="115">
        <f>100*N15/N$22</f>
        <v>1.1522362320196715</v>
      </c>
    </row>
    <row r="85" spans="8:8" ht="16.5" customHeight="1">
      <c r="A85" s="42" t="s">
        <v>37</v>
      </c>
      <c r="B85" s="43" t="s">
        <v>14</v>
      </c>
      <c r="C85" s="110"/>
      <c r="D85" s="110"/>
      <c r="E85" s="111"/>
      <c r="F85" s="111"/>
      <c r="G85" s="112">
        <f>100*G16/G$22</f>
        <v>0.18889540667685742</v>
      </c>
      <c r="H85" s="112">
        <f>100*H16/H$22</f>
        <v>0.0</v>
      </c>
      <c r="I85" s="113"/>
      <c r="J85" s="113"/>
      <c r="K85" s="114">
        <f>100*K16/K$22</f>
        <v>0.6087676838113323</v>
      </c>
      <c r="L85" s="114">
        <f>100*L16/L$22</f>
        <v>0.0</v>
      </c>
      <c r="M85" s="115">
        <f>100*M16/M$22</f>
        <v>0.07073982077657559</v>
      </c>
      <c r="N85" s="115">
        <f>100*N16/N$22</f>
        <v>0.0</v>
      </c>
    </row>
    <row r="86" spans="8:8" ht="16.5" customHeight="1">
      <c r="A86" s="42" t="s">
        <v>38</v>
      </c>
      <c r="B86" s="43" t="s">
        <v>15</v>
      </c>
      <c r="C86" s="110">
        <f>100*C17/C$22</f>
        <v>20.86754562580491</v>
      </c>
      <c r="D86" s="110">
        <f>100*D17/D$22</f>
        <v>25.47698208431383</v>
      </c>
      <c r="E86" s="111"/>
      <c r="F86" s="111"/>
      <c r="G86" s="112">
        <f>100*G17/G$22</f>
        <v>7.849432708324812</v>
      </c>
      <c r="H86" s="112">
        <f>100*H17/H$22</f>
        <v>6.178877102051141</v>
      </c>
      <c r="I86" s="113">
        <f>100*I17/I$22</f>
        <v>22.12341678862321</v>
      </c>
      <c r="J86" s="113">
        <f>100*J17/J$22</f>
        <v>5.904050294124321</v>
      </c>
      <c r="K86" s="114">
        <f>100*K17/K$22</f>
        <v>10.491186206640247</v>
      </c>
      <c r="L86" s="114">
        <f>100*L17/L$22</f>
        <v>2.7700221390773803</v>
      </c>
      <c r="M86" s="115">
        <f>100*M17/M$22</f>
        <v>6.947458109802279</v>
      </c>
      <c r="N86" s="115">
        <f>100*N17/N$22</f>
        <v>7.0291303957512135</v>
      </c>
    </row>
    <row r="87" spans="8:8" ht="16.5" customHeight="1">
      <c r="A87" s="42" t="s">
        <v>39</v>
      </c>
      <c r="B87" s="43" t="s">
        <v>16</v>
      </c>
      <c r="C87" s="110">
        <f>100*C18/C$22</f>
        <v>1.6885189913453222</v>
      </c>
      <c r="D87" s="110">
        <f>100*D18/D$22</f>
        <v>0.2052205631625021</v>
      </c>
      <c r="E87" s="111"/>
      <c r="F87" s="111"/>
      <c r="G87" s="112">
        <f>100*G18/G$22</f>
        <v>1.0392187409359197</v>
      </c>
      <c r="H87" s="112">
        <f>100*H18/H$22</f>
        <v>0.4369964249280043</v>
      </c>
      <c r="I87" s="113"/>
      <c r="J87" s="113"/>
      <c r="K87" s="114">
        <f>100*K18/K$22</f>
        <v>0.3245698607565019</v>
      </c>
      <c r="L87" s="114">
        <f>100*L18/L$22</f>
        <v>0.0</v>
      </c>
      <c r="M87" s="115">
        <f>100*M18/M$22</f>
        <v>0.5586503768579713</v>
      </c>
      <c r="N87" s="115">
        <f>100*N18/N$22</f>
        <v>0.1568636863097877</v>
      </c>
    </row>
    <row r="88" spans="8:8" ht="16.5" customHeight="1">
      <c r="A88" s="42" t="s">
        <v>40</v>
      </c>
      <c r="B88" s="43" t="s">
        <v>17</v>
      </c>
      <c r="C88" s="110">
        <f>100*C19/C$22</f>
        <v>6.883395102195579</v>
      </c>
      <c r="D88" s="110">
        <f>100*D19/D$22</f>
        <v>6.19789738979815</v>
      </c>
      <c r="E88" s="111"/>
      <c r="F88" s="111"/>
      <c r="G88" s="112">
        <f>100*G19/G$22</f>
        <v>2.8152511194938468</v>
      </c>
      <c r="H88" s="112">
        <f>100*H19/H$22</f>
        <v>1.0856383098628237</v>
      </c>
      <c r="I88" s="113">
        <f>100*I19/I$22</f>
        <v>1.0662943857584988</v>
      </c>
      <c r="J88" s="113">
        <f>100*J19/J$22</f>
        <v>6.551777029634437</v>
      </c>
      <c r="K88" s="114">
        <f>100*K19/K$22</f>
        <v>1.216471076926549</v>
      </c>
      <c r="L88" s="114">
        <f>100*L19/L$22</f>
        <v>1.528990002108646</v>
      </c>
      <c r="M88" s="115">
        <f>100*M19/M$22</f>
        <v>2.083033149827763</v>
      </c>
      <c r="N88" s="115">
        <f>100*N19/N$22</f>
        <v>1.7161546874430862</v>
      </c>
    </row>
    <row r="89" spans="8:8" ht="16.5" customHeight="1">
      <c r="A89" s="42" t="s">
        <v>41</v>
      </c>
      <c r="B89" s="43" t="s">
        <v>18</v>
      </c>
      <c r="C89" s="110">
        <f>100*C20/C$22</f>
        <v>5.685310977048777</v>
      </c>
      <c r="D89" s="110">
        <f>100*D20/D$22</f>
        <v>10.862109705383594</v>
      </c>
      <c r="E89" s="111"/>
      <c r="F89" s="111"/>
      <c r="G89" s="112">
        <f>100*G20/G$22</f>
        <v>1.663434375438758</v>
      </c>
      <c r="H89" s="112">
        <f>100*H20/H$22</f>
        <v>0.3089951824444536</v>
      </c>
      <c r="I89" s="113">
        <f>100*I20/I$22</f>
        <v>0.0</v>
      </c>
      <c r="J89" s="113">
        <f>100*J20/J$22</f>
        <v>4.464496682566883</v>
      </c>
      <c r="K89" s="114">
        <f>100*K20/K$22</f>
        <v>1.571276213202247</v>
      </c>
      <c r="L89" s="114">
        <f>100*L20/L$22</f>
        <v>1.8318694153452924</v>
      </c>
      <c r="M89" s="115">
        <f>100*M20/M$22</f>
        <v>1.6575238700613706</v>
      </c>
      <c r="N89" s="115">
        <f>100*N20/N$22</f>
        <v>2.4559074313849285</v>
      </c>
    </row>
    <row r="90" spans="8:8" ht="16.5" customHeight="1">
      <c r="A90" s="44" t="s">
        <v>42</v>
      </c>
      <c r="B90" s="43" t="s">
        <v>19</v>
      </c>
      <c r="C90" s="110">
        <f>100*C21/C$22</f>
        <v>14.621756183404871</v>
      </c>
      <c r="D90" s="110">
        <f>100*D21/D$22</f>
        <v>12.129513885134092</v>
      </c>
      <c r="E90" s="111"/>
      <c r="F90" s="111"/>
      <c r="G90" s="112">
        <f>100*G21/G$22</f>
        <v>14.208718088237932</v>
      </c>
      <c r="H90" s="112">
        <f>100*H21/H$22</f>
        <v>10.45716188494577</v>
      </c>
      <c r="I90" s="113">
        <f>100*I21/I$22</f>
        <v>5.972289797735926</v>
      </c>
      <c r="J90" s="113">
        <f>100*J21/J$22</f>
        <v>21.873485327798797</v>
      </c>
      <c r="K90" s="114">
        <f>100*K21/K$22</f>
        <v>7.216877862125088</v>
      </c>
      <c r="L90" s="114">
        <f>100*L21/L$22</f>
        <v>13.400561207663774</v>
      </c>
      <c r="M90" s="115">
        <f>100*M21/M$22</f>
        <v>5.9644875280721745</v>
      </c>
      <c r="N90" s="115">
        <f>100*N21/N$22</f>
        <v>6.633069825929732</v>
      </c>
    </row>
    <row r="91" spans="8:8" ht="22.5" customHeight="1">
      <c r="A91" s="46"/>
      <c r="B91" s="116" t="s">
        <v>43</v>
      </c>
      <c r="C91" s="117">
        <f>SUM(C73:C90)</f>
        <v>99.99999999999999</v>
      </c>
      <c r="D91" s="118">
        <f t="shared" si="7" ref="D91:N91">SUM(D73:D90)</f>
        <v>99.99999999999999</v>
      </c>
      <c r="E91" s="118">
        <f t="shared" si="7"/>
        <v>100.0</v>
      </c>
      <c r="F91" s="118">
        <f t="shared" si="7"/>
        <v>100.0</v>
      </c>
      <c r="G91" s="118">
        <f t="shared" si="7"/>
        <v>100.00000000000001</v>
      </c>
      <c r="H91" s="118">
        <f t="shared" si="7"/>
        <v>99.99999999999997</v>
      </c>
      <c r="I91" s="118">
        <f t="shared" si="7"/>
        <v>99.99999999999999</v>
      </c>
      <c r="J91" s="118">
        <f t="shared" si="7"/>
        <v>100.0</v>
      </c>
      <c r="K91" s="118">
        <f t="shared" si="7"/>
        <v>100.00000000000001</v>
      </c>
      <c r="L91" s="118">
        <f t="shared" si="7"/>
        <v>100.00000000000001</v>
      </c>
      <c r="M91" s="118">
        <f t="shared" si="7"/>
        <v>100.0</v>
      </c>
      <c r="N91" s="119">
        <f t="shared" si="7"/>
        <v>99.99999999999999</v>
      </c>
      <c r="O91" s="90"/>
    </row>
    <row r="92" spans="8:8" ht="16.5" customHeight="1">
      <c r="B92" s="120"/>
      <c r="C92" s="121">
        <f>SUM(C74:C91)</f>
        <v>186.64261974431957</v>
      </c>
      <c r="D92" s="121">
        <f t="shared" si="8" ref="D92:N92">SUM(D74:D91)</f>
        <v>185.67545693985903</v>
      </c>
      <c r="E92" s="121">
        <f t="shared" si="8"/>
        <v>100.0</v>
      </c>
      <c r="F92" s="121">
        <f t="shared" si="8"/>
        <v>100.0</v>
      </c>
      <c r="G92" s="121">
        <f t="shared" si="8"/>
        <v>185.19577718781608</v>
      </c>
      <c r="H92" s="121">
        <f t="shared" si="8"/>
        <v>194.04187784156164</v>
      </c>
      <c r="I92" s="121">
        <f t="shared" si="8"/>
        <v>164.77286819172303</v>
      </c>
      <c r="J92" s="121">
        <f t="shared" si="8"/>
        <v>174.25690774253704</v>
      </c>
      <c r="K92" s="121">
        <f t="shared" si="8"/>
        <v>145.12205339089095</v>
      </c>
      <c r="L92" s="121">
        <f t="shared" si="8"/>
        <v>143.8937462449911</v>
      </c>
      <c r="M92" s="121">
        <f t="shared" si="8"/>
        <v>136.02098316138876</v>
      </c>
      <c r="N92" s="122">
        <f t="shared" si="8"/>
        <v>146.77115848301833</v>
      </c>
    </row>
    <row r="95" spans="8:8" ht="16.5" customHeight="1">
      <c r="A95" s="4" t="s">
        <v>49</v>
      </c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5"/>
      <c r="N95" s="5"/>
    </row>
    <row r="96" spans="8:8" ht="16.5" customHeight="1">
      <c r="A96" s="6" t="s">
        <v>53</v>
      </c>
      <c r="B96" s="7" t="s">
        <v>44</v>
      </c>
      <c r="C96" s="8" t="s">
        <v>22</v>
      </c>
      <c r="D96" s="9"/>
      <c r="E96" s="10" t="s">
        <v>23</v>
      </c>
      <c r="F96" s="11"/>
      <c r="G96" s="12" t="s">
        <v>24</v>
      </c>
      <c r="H96" s="13"/>
      <c r="I96" s="14" t="s">
        <v>20</v>
      </c>
      <c r="J96" s="15"/>
      <c r="K96" s="16" t="s">
        <v>21</v>
      </c>
      <c r="L96" s="17"/>
      <c r="M96" s="18" t="s">
        <v>43</v>
      </c>
      <c r="N96" s="19"/>
      <c r="O96" s="20"/>
    </row>
    <row r="97" spans="8:8" ht="16.5" customHeight="1">
      <c r="A97" s="21"/>
      <c r="B97" s="22"/>
      <c r="C97" s="23" t="s">
        <v>0</v>
      </c>
      <c r="D97" s="23" t="s">
        <v>1</v>
      </c>
      <c r="E97" s="24" t="s">
        <v>0</v>
      </c>
      <c r="F97" s="24" t="s">
        <v>1</v>
      </c>
      <c r="G97" s="25" t="s">
        <v>0</v>
      </c>
      <c r="H97" s="25" t="s">
        <v>1</v>
      </c>
      <c r="I97" s="26" t="s">
        <v>0</v>
      </c>
      <c r="J97" s="26" t="s">
        <v>1</v>
      </c>
      <c r="K97" s="27" t="s">
        <v>0</v>
      </c>
      <c r="L97" s="28" t="s">
        <v>1</v>
      </c>
      <c r="M97" s="123" t="s">
        <v>0</v>
      </c>
      <c r="N97" s="124" t="s">
        <v>1</v>
      </c>
      <c r="O97" s="125" t="s">
        <v>48</v>
      </c>
    </row>
    <row r="98" spans="8:8" ht="16.5" customHeight="1">
      <c r="A98" s="31" t="s">
        <v>25</v>
      </c>
      <c r="B98" s="32" t="s">
        <v>2</v>
      </c>
      <c r="C98" s="110">
        <f>C4/$O4*100</f>
        <v>2.894639346917108</v>
      </c>
      <c r="D98" s="110">
        <f>D4/$O4*100</f>
        <v>2.1374672098932543</v>
      </c>
      <c r="E98" s="110">
        <f>E4/$O4*100</f>
        <v>51.17991491732462</v>
      </c>
      <c r="F98" s="110">
        <f>F4/$O4*100</f>
        <v>32.31389651104617</v>
      </c>
      <c r="G98" s="110">
        <f>G4/$O4*100</f>
        <v>1.9590137195908168</v>
      </c>
      <c r="H98" s="110">
        <f>H4/$O4*100</f>
        <v>1.1819353903094914</v>
      </c>
      <c r="I98" s="110">
        <f>I4/$O4*100</f>
        <v>0.4128433364593529</v>
      </c>
      <c r="J98" s="110">
        <f>J4/$O4*100</f>
        <v>0.1297532910412365</v>
      </c>
      <c r="K98" s="110">
        <f>K4/$O4*100</f>
        <v>3.7462090840287203</v>
      </c>
      <c r="L98" s="126">
        <f>L4/$O4*100</f>
        <v>4.044327193389257</v>
      </c>
      <c r="M98" s="127">
        <f>M4/$O4*100</f>
        <v>60.19262040432063</v>
      </c>
      <c r="N98" s="128">
        <f>N4/$O4*100</f>
        <v>39.80737959567941</v>
      </c>
      <c r="O98" s="129">
        <f>M98+N98</f>
        <v>100.0</v>
      </c>
    </row>
    <row r="99" spans="8:8" ht="16.5" customHeight="1">
      <c r="A99" s="42" t="s">
        <v>26</v>
      </c>
      <c r="B99" s="43" t="s">
        <v>3</v>
      </c>
      <c r="C99" s="110">
        <f>C5/$O5*100</f>
        <v>53.73647413311943</v>
      </c>
      <c r="D99" s="110">
        <f>D5/$O5*100</f>
        <v>2.0103257887396038</v>
      </c>
      <c r="E99" s="110">
        <f>E5/$O5*100</f>
        <v>0.0</v>
      </c>
      <c r="F99" s="110">
        <f>F5/$O5*100</f>
        <v>0.0</v>
      </c>
      <c r="G99" s="110">
        <f>G5/$O5*100</f>
        <v>28.48170918549157</v>
      </c>
      <c r="H99" s="110">
        <f>H5/$O5*100</f>
        <v>15.771490892649487</v>
      </c>
      <c r="I99" s="110">
        <f>I5/$O5*100</f>
        <v>0.0</v>
      </c>
      <c r="J99" s="110">
        <f>J5/$O5*100</f>
        <v>0.0</v>
      </c>
      <c r="K99" s="110">
        <f>K5/$O5*100</f>
        <v>0.0</v>
      </c>
      <c r="L99" s="126">
        <f>L5/$O5*100</f>
        <v>0.0</v>
      </c>
      <c r="M99" s="127">
        <f>M5/$O5*100</f>
        <v>82.21818331861101</v>
      </c>
      <c r="N99" s="128">
        <f>N5/$O5*100</f>
        <v>17.78181668138909</v>
      </c>
      <c r="O99" s="129">
        <f t="shared" si="9" ref="O99:O115">M99+N99</f>
        <v>100.0000000000001</v>
      </c>
    </row>
    <row r="100" spans="8:8" ht="16.5" customHeight="1">
      <c r="A100" s="42" t="s">
        <v>27</v>
      </c>
      <c r="B100" s="43" t="s">
        <v>4</v>
      </c>
      <c r="C100" s="110">
        <f>C6/$O6*100</f>
        <v>14.161005389472821</v>
      </c>
      <c r="D100" s="110">
        <f>D6/$O6*100</f>
        <v>8.878636234970665</v>
      </c>
      <c r="E100" s="110">
        <f>E6/$O6*100</f>
        <v>0.0</v>
      </c>
      <c r="F100" s="110">
        <f>F6/$O6*100</f>
        <v>0.0</v>
      </c>
      <c r="G100" s="110">
        <f>G6/$O6*100</f>
        <v>25.66002709390921</v>
      </c>
      <c r="H100" s="110">
        <f>H6/$O6*100</f>
        <v>33.72600779763066</v>
      </c>
      <c r="I100" s="110">
        <f>I6/$O6*100</f>
        <v>2.1427011555592537</v>
      </c>
      <c r="J100" s="110">
        <f>J6/$O6*100</f>
        <v>0.5279211275296816</v>
      </c>
      <c r="K100" s="110">
        <f>K6/$O6*100</f>
        <v>7.425085505674803</v>
      </c>
      <c r="L100" s="126">
        <f>L6/$O6*100</f>
        <v>7.478615695252835</v>
      </c>
      <c r="M100" s="127">
        <f>M6/$O6*100</f>
        <v>49.38881914461609</v>
      </c>
      <c r="N100" s="128">
        <f>N6/$O6*100</f>
        <v>50.61118085538384</v>
      </c>
      <c r="O100" s="129">
        <f t="shared" si="9"/>
        <v>99.9999999999999</v>
      </c>
    </row>
    <row r="101" spans="8:8" ht="16.5" customHeight="1">
      <c r="A101" s="42" t="s">
        <v>28</v>
      </c>
      <c r="B101" s="43" t="s">
        <v>5</v>
      </c>
      <c r="C101" s="110">
        <f>C7/$O7*100</f>
        <v>0.0</v>
      </c>
      <c r="D101" s="110">
        <f>D7/$O7*100</f>
        <v>0.0</v>
      </c>
      <c r="E101" s="110">
        <f>E7/$O7*100</f>
        <v>0.0</v>
      </c>
      <c r="F101" s="110">
        <f>F7/$O7*100</f>
        <v>0.0</v>
      </c>
      <c r="G101" s="110">
        <f>G7/$O7*100</f>
        <v>57.1887549261418</v>
      </c>
      <c r="H101" s="110">
        <f>H7/$O7*100</f>
        <v>0.0</v>
      </c>
      <c r="I101" s="110">
        <f>I7/$O7*100</f>
        <v>0.0</v>
      </c>
      <c r="J101" s="110">
        <f>J7/$O7*100</f>
        <v>0.0</v>
      </c>
      <c r="K101" s="110">
        <f>K7/$O7*100</f>
        <v>42.81124507385824</v>
      </c>
      <c r="L101" s="126">
        <f>L7/$O7*100</f>
        <v>0.0</v>
      </c>
      <c r="M101" s="127">
        <f>M7/$O7*100</f>
        <v>100.00000000000003</v>
      </c>
      <c r="N101" s="128">
        <f>N7/$O7*100</f>
        <v>0.0</v>
      </c>
      <c r="O101" s="129">
        <f t="shared" si="9"/>
        <v>100.0</v>
      </c>
    </row>
    <row r="102" spans="8:8" ht="16.5" customHeight="1">
      <c r="A102" s="42" t="s">
        <v>29</v>
      </c>
      <c r="B102" s="43" t="s">
        <v>6</v>
      </c>
      <c r="C102" s="110">
        <f>C8/$O8*100</f>
        <v>51.73814628695849</v>
      </c>
      <c r="D102" s="110">
        <f>D8/$O8*100</f>
        <v>28.87267429535011</v>
      </c>
      <c r="E102" s="110">
        <f>E8/$O8*100</f>
        <v>0.0</v>
      </c>
      <c r="F102" s="110">
        <f>F8/$O8*100</f>
        <v>0.0</v>
      </c>
      <c r="G102" s="110">
        <f>G8/$O8*100</f>
        <v>0.0</v>
      </c>
      <c r="H102" s="110">
        <f>H8/$O8*100</f>
        <v>19.389179417691345</v>
      </c>
      <c r="I102" s="110">
        <f>I8/$O8*100</f>
        <v>0.0</v>
      </c>
      <c r="J102" s="110">
        <f>J8/$O8*100</f>
        <v>0.0</v>
      </c>
      <c r="K102" s="110">
        <f>K8/$O8*100</f>
        <v>0.0</v>
      </c>
      <c r="L102" s="126">
        <f>L8/$O8*100</f>
        <v>0.0</v>
      </c>
      <c r="M102" s="127">
        <f>M8/$O8*100</f>
        <v>51.73814628695849</v>
      </c>
      <c r="N102" s="128">
        <f>N8/$O8*100</f>
        <v>48.26185371304145</v>
      </c>
      <c r="O102" s="129">
        <f t="shared" si="9"/>
        <v>100.0</v>
      </c>
    </row>
    <row r="103" spans="8:8" ht="16.5" customHeight="1">
      <c r="A103" s="42" t="s">
        <v>30</v>
      </c>
      <c r="B103" s="43" t="s">
        <v>7</v>
      </c>
      <c r="C103" s="110">
        <f>C9/$O9*100</f>
        <v>50.89789582618375</v>
      </c>
      <c r="D103" s="110">
        <f>D9/$O9*100</f>
        <v>4.980116643176214</v>
      </c>
      <c r="E103" s="110">
        <f>E9/$O9*100</f>
        <v>0.0</v>
      </c>
      <c r="F103" s="110">
        <f>F9/$O9*100</f>
        <v>0.0</v>
      </c>
      <c r="G103" s="110">
        <f>G9/$O9*100</f>
        <v>33.667865573578915</v>
      </c>
      <c r="H103" s="110">
        <f>H9/$O9*100</f>
        <v>1.5551105359952861</v>
      </c>
      <c r="I103" s="110">
        <f>I9/$O9*100</f>
        <v>0.9687603552901195</v>
      </c>
      <c r="J103" s="110">
        <f>J9/$O9*100</f>
        <v>0.0</v>
      </c>
      <c r="K103" s="110">
        <f>K9/$O9*100</f>
        <v>7.930251065775532</v>
      </c>
      <c r="L103" s="126">
        <f>L9/$O9*100</f>
        <v>0.0</v>
      </c>
      <c r="M103" s="127">
        <f>M9/$O9*100</f>
        <v>93.46477282082832</v>
      </c>
      <c r="N103" s="128">
        <f>N9/$O9*100</f>
        <v>6.535227179171501</v>
      </c>
      <c r="O103" s="129">
        <f t="shared" si="9"/>
        <v>99.9999999999998</v>
      </c>
    </row>
    <row r="104" spans="8:8" ht="16.5" customHeight="1">
      <c r="A104" s="42" t="s">
        <v>31</v>
      </c>
      <c r="B104" s="43" t="s">
        <v>8</v>
      </c>
      <c r="C104" s="110">
        <f>C10/$O10*100</f>
        <v>6.685033992000893</v>
      </c>
      <c r="D104" s="110">
        <f>D10/$O10*100</f>
        <v>10.630039785866325</v>
      </c>
      <c r="E104" s="110">
        <f>E10/$O10*100</f>
        <v>0.0</v>
      </c>
      <c r="F104" s="110">
        <f>F10/$O10*100</f>
        <v>0.0</v>
      </c>
      <c r="G104" s="110">
        <f>G10/$O10*100</f>
        <v>15.854234221023123</v>
      </c>
      <c r="H104" s="110">
        <f>H10/$O10*100</f>
        <v>58.40813612311542</v>
      </c>
      <c r="I104" s="110">
        <f>I10/$O10*100</f>
        <v>1.0891547847481657</v>
      </c>
      <c r="J104" s="110">
        <f>J10/$O10*100</f>
        <v>0.3652913993406668</v>
      </c>
      <c r="K104" s="110">
        <f>K10/$O10*100</f>
        <v>2.7410446110182454</v>
      </c>
      <c r="L104" s="126">
        <f>L10/$O10*100</f>
        <v>4.227065082887227</v>
      </c>
      <c r="M104" s="127">
        <f>M10/$O10*100</f>
        <v>26.369467608790426</v>
      </c>
      <c r="N104" s="128">
        <f>N10/$O10*100</f>
        <v>73.63053239120963</v>
      </c>
      <c r="O104" s="129">
        <f t="shared" si="9"/>
        <v>100.0</v>
      </c>
    </row>
    <row r="105" spans="8:8" ht="16.5" customHeight="1">
      <c r="A105" s="42" t="s">
        <v>32</v>
      </c>
      <c r="B105" s="43" t="s">
        <v>9</v>
      </c>
      <c r="C105" s="110">
        <f>C11/$O11*100</f>
        <v>0.0</v>
      </c>
      <c r="D105" s="110">
        <f>D11/$O11*100</f>
        <v>0.0</v>
      </c>
      <c r="E105" s="110">
        <f>E11/$O11*100</f>
        <v>0.0</v>
      </c>
      <c r="F105" s="110">
        <f>F11/$O11*100</f>
        <v>0.0</v>
      </c>
      <c r="G105" s="110">
        <f>G11/$O11*100</f>
        <v>1.7687756696331904</v>
      </c>
      <c r="H105" s="110">
        <f>H11/$O11*100</f>
        <v>83.71971102757257</v>
      </c>
      <c r="I105" s="110">
        <f>I11/$O11*100</f>
        <v>0.0</v>
      </c>
      <c r="J105" s="110">
        <f>J11/$O11*100</f>
        <v>2.877007397797725</v>
      </c>
      <c r="K105" s="110">
        <f>K11/$O11*100</f>
        <v>0.34755482971260293</v>
      </c>
      <c r="L105" s="126">
        <f>L11/$O11*100</f>
        <v>11.286951075283987</v>
      </c>
      <c r="M105" s="127">
        <f>M11/$O11*100</f>
        <v>2.1163304993457936</v>
      </c>
      <c r="N105" s="128">
        <f>N11/$O11*100</f>
        <v>97.88366950065429</v>
      </c>
      <c r="O105" s="129">
        <f t="shared" si="9"/>
        <v>100.0000000000001</v>
      </c>
    </row>
    <row r="106" spans="8:8" ht="16.5" customHeight="1">
      <c r="A106" s="42" t="s">
        <v>33</v>
      </c>
      <c r="B106" s="43" t="s">
        <v>10</v>
      </c>
      <c r="C106" s="110">
        <f>C12/$O12*100</f>
        <v>43.476939288370374</v>
      </c>
      <c r="D106" s="110">
        <f>D12/$O12*100</f>
        <v>0.2239443398994383</v>
      </c>
      <c r="E106" s="110">
        <f>E12/$O12*100</f>
        <v>0.0</v>
      </c>
      <c r="F106" s="110">
        <f>F12/$O12*100</f>
        <v>0.0</v>
      </c>
      <c r="G106" s="110">
        <f>G12/$O12*100</f>
        <v>51.09616721642178</v>
      </c>
      <c r="H106" s="110">
        <f>H12/$O12*100</f>
        <v>0.8056855479984536</v>
      </c>
      <c r="I106" s="110">
        <f>I12/$O12*100</f>
        <v>0.2313504535528492</v>
      </c>
      <c r="J106" s="110">
        <f>J12/$O12*100</f>
        <v>0.0</v>
      </c>
      <c r="K106" s="110">
        <f>K12/$O12*100</f>
        <v>2.0822405110819697</v>
      </c>
      <c r="L106" s="126">
        <f>L12/$O12*100</f>
        <v>2.083672642675167</v>
      </c>
      <c r="M106" s="127">
        <f>M12/$O12*100</f>
        <v>96.88669746942696</v>
      </c>
      <c r="N106" s="128">
        <f>N12/$O12*100</f>
        <v>3.113302530573059</v>
      </c>
      <c r="O106" s="129">
        <f t="shared" si="9"/>
        <v>100.00000000000007</v>
      </c>
    </row>
    <row r="107" spans="8:8" ht="16.5" customHeight="1">
      <c r="A107" s="42" t="s">
        <v>34</v>
      </c>
      <c r="B107" s="43" t="s">
        <v>11</v>
      </c>
      <c r="C107" s="110">
        <f>C13/$O13*100</f>
        <v>33.980591001147985</v>
      </c>
      <c r="D107" s="110">
        <f>D13/$O13*100</f>
        <v>21.33222777969169</v>
      </c>
      <c r="E107" s="110">
        <f>E13/$O13*100</f>
        <v>0.0</v>
      </c>
      <c r="F107" s="110">
        <f>F13/$O13*100</f>
        <v>0.0</v>
      </c>
      <c r="G107" s="110">
        <f>G13/$O13*100</f>
        <v>35.559125883732975</v>
      </c>
      <c r="H107" s="110">
        <f>H13/$O13*100</f>
        <v>2.057876849651199</v>
      </c>
      <c r="I107" s="110">
        <f>I13/$O13*100</f>
        <v>0.0</v>
      </c>
      <c r="J107" s="110">
        <f>J13/$O13*100</f>
        <v>0.0</v>
      </c>
      <c r="K107" s="110">
        <f>K13/$O13*100</f>
        <v>7.07017848577615</v>
      </c>
      <c r="L107" s="126">
        <f>L13/$O13*100</f>
        <v>0.0</v>
      </c>
      <c r="M107" s="127">
        <f>M13/$O13*100</f>
        <v>76.60989537065713</v>
      </c>
      <c r="N107" s="128">
        <f>N13/$O13*100</f>
        <v>23.390104629342886</v>
      </c>
      <c r="O107" s="129">
        <f t="shared" si="9"/>
        <v>100.0</v>
      </c>
    </row>
    <row r="108" spans="8:8" ht="16.5" customHeight="1">
      <c r="A108" s="42" t="s">
        <v>35</v>
      </c>
      <c r="B108" s="43" t="s">
        <v>12</v>
      </c>
      <c r="C108" s="110">
        <f>C14/$O14*100</f>
        <v>57.59202875041838</v>
      </c>
      <c r="D108" s="110">
        <f>D14/$O14*100</f>
        <v>36.66071106336315</v>
      </c>
      <c r="E108" s="110">
        <f>E14/$O14*100</f>
        <v>0.0</v>
      </c>
      <c r="F108" s="110">
        <f>F14/$O14*100</f>
        <v>0.0</v>
      </c>
      <c r="G108" s="110">
        <f>G14/$O14*100</f>
        <v>4.766211995527894</v>
      </c>
      <c r="H108" s="110">
        <f>H14/$O14*100</f>
        <v>0.981048190690565</v>
      </c>
      <c r="I108" s="110">
        <f>I14/$O14*100</f>
        <v>0.0</v>
      </c>
      <c r="J108" s="110">
        <f>J14/$O14*100</f>
        <v>0.0</v>
      </c>
      <c r="K108" s="110">
        <f>K14/$O14*100</f>
        <v>0.0</v>
      </c>
      <c r="L108" s="126">
        <f>L14/$O14*100</f>
        <v>0.0</v>
      </c>
      <c r="M108" s="127">
        <f>M14/$O14*100</f>
        <v>62.35824074594627</v>
      </c>
      <c r="N108" s="128">
        <f>N14/$O14*100</f>
        <v>37.64175925405372</v>
      </c>
      <c r="O108" s="129">
        <f t="shared" si="9"/>
        <v>100.0</v>
      </c>
    </row>
    <row r="109" spans="8:8" ht="16.5" customHeight="1">
      <c r="A109" s="42" t="s">
        <v>36</v>
      </c>
      <c r="B109" s="43" t="s">
        <v>13</v>
      </c>
      <c r="C109" s="110">
        <f>C15/$O15*100</f>
        <v>59.65652339251708</v>
      </c>
      <c r="D109" s="110">
        <f>D15/$O15*100</f>
        <v>32.733096330238475</v>
      </c>
      <c r="E109" s="110">
        <f>E15/$O15*100</f>
        <v>0.0</v>
      </c>
      <c r="F109" s="110">
        <f>F15/$O15*100</f>
        <v>0.0</v>
      </c>
      <c r="G109" s="110">
        <f>G15/$O15*100</f>
        <v>2.266303390170862</v>
      </c>
      <c r="H109" s="110">
        <f>H15/$O15*100</f>
        <v>0.0</v>
      </c>
      <c r="I109" s="110">
        <f>I15/$O15*100</f>
        <v>0.0</v>
      </c>
      <c r="J109" s="110">
        <f>J15/$O15*100</f>
        <v>0.0</v>
      </c>
      <c r="K109" s="110">
        <f>K15/$O15*100</f>
        <v>4.223041053640075</v>
      </c>
      <c r="L109" s="126">
        <f>L15/$O15*100</f>
        <v>1.1210358334335737</v>
      </c>
      <c r="M109" s="127">
        <f>M15/$O15*100</f>
        <v>66.14586783632801</v>
      </c>
      <c r="N109" s="128">
        <f>N15/$O15*100</f>
        <v>33.85413216367205</v>
      </c>
      <c r="O109" s="129">
        <f t="shared" si="9"/>
        <v>100.00000000000009</v>
      </c>
    </row>
    <row r="110" spans="8:8" ht="16.5" customHeight="1">
      <c r="A110" s="42" t="s">
        <v>37</v>
      </c>
      <c r="B110" s="43" t="s">
        <v>14</v>
      </c>
      <c r="C110" s="110">
        <f>C16/$O16*100</f>
        <v>0.0</v>
      </c>
      <c r="D110" s="110">
        <f>D16/$O16*100</f>
        <v>0.0</v>
      </c>
      <c r="E110" s="110">
        <f>E16/$O16*100</f>
        <v>0.0</v>
      </c>
      <c r="F110" s="110">
        <f>F16/$O16*100</f>
        <v>0.0</v>
      </c>
      <c r="G110" s="110">
        <f>G16/$O16*100</f>
        <v>37.55810041746378</v>
      </c>
      <c r="H110" s="110">
        <f>H16/$O16*100</f>
        <v>0.0</v>
      </c>
      <c r="I110" s="110">
        <f>I16/$O16*100</f>
        <v>0.0</v>
      </c>
      <c r="J110" s="110">
        <f>J16/$O16*100</f>
        <v>0.0</v>
      </c>
      <c r="K110" s="110">
        <f>K16/$O16*100</f>
        <v>62.44189958253621</v>
      </c>
      <c r="L110" s="126">
        <f>L16/$O16*100</f>
        <v>0.0</v>
      </c>
      <c r="M110" s="127">
        <f>M16/$O16*100</f>
        <v>99.99999999999999</v>
      </c>
      <c r="N110" s="128">
        <f>N16/$O16*100</f>
        <v>0.0</v>
      </c>
      <c r="O110" s="129">
        <f t="shared" si="9"/>
        <v>100.0</v>
      </c>
    </row>
    <row r="111" spans="8:8" ht="16.5" customHeight="1">
      <c r="A111" s="42" t="s">
        <v>38</v>
      </c>
      <c r="B111" s="43" t="s">
        <v>15</v>
      </c>
      <c r="C111" s="110">
        <f>C17/$O17*100</f>
        <v>38.3458367153313</v>
      </c>
      <c r="D111" s="110">
        <f>D17/$O17*100</f>
        <v>32.23594014994288</v>
      </c>
      <c r="E111" s="110">
        <f>E17/$O17*100</f>
        <v>0.0</v>
      </c>
      <c r="F111" s="110">
        <f>F17/$O17*100</f>
        <v>0.0</v>
      </c>
      <c r="G111" s="110">
        <f>G17/$O17*100</f>
        <v>8.807726302533082</v>
      </c>
      <c r="H111" s="110">
        <f>H17/$O17*100</f>
        <v>10.393637503998674</v>
      </c>
      <c r="I111" s="110">
        <f>I17/$O17*100</f>
        <v>2.198537467623562</v>
      </c>
      <c r="J111" s="110">
        <f>J17/$O17*100</f>
        <v>0.25233726559188</v>
      </c>
      <c r="K111" s="110">
        <f>K17/$O17*100</f>
        <v>6.072848269729451</v>
      </c>
      <c r="L111" s="126">
        <f>L17/$O17*100</f>
        <v>1.6931363252491196</v>
      </c>
      <c r="M111" s="127">
        <f>M17/$O17*100</f>
        <v>55.424948755217386</v>
      </c>
      <c r="N111" s="128">
        <f>N17/$O17*100</f>
        <v>44.57505124478256</v>
      </c>
      <c r="O111" s="129">
        <f t="shared" si="9"/>
        <v>100.0</v>
      </c>
    </row>
    <row r="112" spans="8:8" ht="16.5" customHeight="1">
      <c r="A112" s="42" t="s">
        <v>39</v>
      </c>
      <c r="B112" s="43" t="s">
        <v>16</v>
      </c>
      <c r="C112" s="110">
        <f>C18/$O18*100</f>
        <v>56.91621926740387</v>
      </c>
      <c r="D112" s="110">
        <f>D18/$O18*100</f>
        <v>4.763174380921089</v>
      </c>
      <c r="E112" s="110">
        <f>E18/$O18*100</f>
        <v>0.0</v>
      </c>
      <c r="F112" s="110">
        <f>F18/$O18*100</f>
        <v>0.0</v>
      </c>
      <c r="G112" s="110">
        <f>G18/$O18*100</f>
        <v>21.390244916853305</v>
      </c>
      <c r="H112" s="110">
        <f>H18/$O18*100</f>
        <v>13.484012302516666</v>
      </c>
      <c r="I112" s="110">
        <f>I18/$O18*100</f>
        <v>0.0</v>
      </c>
      <c r="J112" s="110">
        <f>J18/$O18*100</f>
        <v>0.0</v>
      </c>
      <c r="K112" s="110">
        <f>K18/$O18*100</f>
        <v>3.446349132305039</v>
      </c>
      <c r="L112" s="126">
        <f>L18/$O18*100</f>
        <v>0.0</v>
      </c>
      <c r="M112" s="127">
        <f>M18/$O18*100</f>
        <v>81.75281331656221</v>
      </c>
      <c r="N112" s="128">
        <f>N18/$O18*100</f>
        <v>18.247186683437754</v>
      </c>
      <c r="O112" s="129">
        <f t="shared" si="9"/>
        <v>100.0</v>
      </c>
    </row>
    <row r="113" spans="8:8" ht="16.5" customHeight="1">
      <c r="A113" s="42" t="s">
        <v>40</v>
      </c>
      <c r="B113" s="43" t="s">
        <v>17</v>
      </c>
      <c r="C113" s="110">
        <f>C19/$O19*100</f>
        <v>45.99427413487739</v>
      </c>
      <c r="D113" s="110">
        <f>D19/$O19*100</f>
        <v>28.516154893892065</v>
      </c>
      <c r="E113" s="110">
        <f>E19/$O19*100</f>
        <v>0.0</v>
      </c>
      <c r="F113" s="110">
        <f>F19/$O19*100</f>
        <v>0.0</v>
      </c>
      <c r="G113" s="110">
        <f>G19/$O19*100</f>
        <v>11.486742982256464</v>
      </c>
      <c r="H113" s="110">
        <f>H19/$O19*100</f>
        <v>6.640448197067142</v>
      </c>
      <c r="I113" s="110">
        <f>I19/$O19*100</f>
        <v>0.385312427604712</v>
      </c>
      <c r="J113" s="110">
        <f>J19/$O19*100</f>
        <v>1.0182271603043083</v>
      </c>
      <c r="K113" s="110">
        <f>K19/$O19*100</f>
        <v>2.560494495830554</v>
      </c>
      <c r="L113" s="126">
        <f>L19/$O19*100</f>
        <v>3.3983457081674247</v>
      </c>
      <c r="M113" s="127">
        <f>M19/$O19*100</f>
        <v>60.426824040569116</v>
      </c>
      <c r="N113" s="128">
        <f>N19/$O19*100</f>
        <v>39.57317595943094</v>
      </c>
      <c r="O113" s="129">
        <f t="shared" si="9"/>
        <v>100.0</v>
      </c>
    </row>
    <row r="114" spans="8:8" ht="16.5" customHeight="1">
      <c r="A114" s="42" t="s">
        <v>41</v>
      </c>
      <c r="B114" s="43" t="s">
        <v>18</v>
      </c>
      <c r="C114" s="110">
        <f>C20/$O20*100</f>
        <v>36.278431241047116</v>
      </c>
      <c r="D114" s="110">
        <f>D20/$O20*100</f>
        <v>47.725882873331585</v>
      </c>
      <c r="E114" s="110">
        <f>E20/$O20*100</f>
        <v>0.0</v>
      </c>
      <c r="F114" s="110">
        <f>F20/$O20*100</f>
        <v>0.0</v>
      </c>
      <c r="G114" s="110">
        <f>G20/$O20*100</f>
        <v>6.481546471718142</v>
      </c>
      <c r="H114" s="110">
        <f>H20/$O20*100</f>
        <v>1.8049166215341101</v>
      </c>
      <c r="I114" s="110">
        <f>I20/$O20*100</f>
        <v>0.0</v>
      </c>
      <c r="J114" s="110">
        <f>J20/$O20*100</f>
        <v>0.6625997626656802</v>
      </c>
      <c r="K114" s="110">
        <f>K20/$O20*100</f>
        <v>3.1584048526774002</v>
      </c>
      <c r="L114" s="126">
        <f>L20/$O20*100</f>
        <v>3.8882181770259425</v>
      </c>
      <c r="M114" s="127">
        <f>M20/$O20*100</f>
        <v>45.918382565442656</v>
      </c>
      <c r="N114" s="128">
        <f>N20/$O20*100</f>
        <v>54.081617434557316</v>
      </c>
      <c r="O114" s="129">
        <f t="shared" si="9"/>
        <v>100.0</v>
      </c>
    </row>
    <row r="115" spans="8:8" ht="16.5" customHeight="1">
      <c r="A115" s="44" t="s">
        <v>42</v>
      </c>
      <c r="B115" s="45" t="s">
        <v>19</v>
      </c>
      <c r="C115" s="110">
        <f>C21/$O21*100</f>
        <v>29.971809337705864</v>
      </c>
      <c r="D115" s="110">
        <f>D21/$O21*100</f>
        <v>17.119943679410646</v>
      </c>
      <c r="E115" s="110">
        <f>E21/$O21*100</f>
        <v>0.0</v>
      </c>
      <c r="F115" s="110">
        <f>F21/$O21*100</f>
        <v>0.0</v>
      </c>
      <c r="G115" s="110">
        <f>G21/$O21*100</f>
        <v>17.784719260814928</v>
      </c>
      <c r="H115" s="110">
        <f>H21/$O21*100</f>
        <v>19.621780657087484</v>
      </c>
      <c r="I115" s="110">
        <f>I21/$O21*100</f>
        <v>0.6620474540320496</v>
      </c>
      <c r="J115" s="110">
        <f>J21/$O21*100</f>
        <v>1.0428357472674625</v>
      </c>
      <c r="K115" s="110">
        <f>K21/$O21*100</f>
        <v>4.659976933743129</v>
      </c>
      <c r="L115" s="126">
        <f>L21/$O21*100</f>
        <v>9.136886929938411</v>
      </c>
      <c r="M115" s="130">
        <f>M21/$O21*100</f>
        <v>53.07855298629597</v>
      </c>
      <c r="N115" s="131">
        <f>N21/$O21*100</f>
        <v>46.921447013704</v>
      </c>
      <c r="O115" s="132">
        <f t="shared" si="9"/>
        <v>100.0</v>
      </c>
    </row>
    <row r="141" spans="8:8" ht="16.5" customHeight="1">
      <c r="O141" s="133"/>
    </row>
    <row r="142" spans="8:8" ht="16.5" customHeight="1">
      <c r="O142" s="134" t="s">
        <v>48</v>
      </c>
    </row>
    <row r="143" spans="8:8" ht="16.5" customHeight="1">
      <c r="O143" s="135">
        <f>SUM(M98:N98)</f>
        <v>100.00000000000003</v>
      </c>
    </row>
    <row r="144" spans="8:8" ht="16.5" customHeight="1">
      <c r="O144" s="135">
        <f>SUM(M99:N99)</f>
        <v>100.0000000000001</v>
      </c>
    </row>
    <row r="145" spans="8:8" ht="16.5" customHeight="1">
      <c r="O145" s="135">
        <f>SUM(M100:N100)</f>
        <v>99.99999999999994</v>
      </c>
    </row>
    <row r="146" spans="8:8" ht="16.5" customHeight="1">
      <c r="O146" s="135">
        <f>SUM(M101:N101)</f>
        <v>100.00000000000003</v>
      </c>
    </row>
    <row r="147" spans="8:8" ht="16.5" customHeight="1">
      <c r="O147" s="135">
        <f>SUM(M102:N102)</f>
        <v>99.99999999999994</v>
      </c>
    </row>
    <row r="148" spans="8:8" ht="16.5" customHeight="1">
      <c r="O148" s="135">
        <f>SUM(M103:N103)</f>
        <v>99.99999999999982</v>
      </c>
    </row>
    <row r="149" spans="8:8" ht="16.5" customHeight="1">
      <c r="O149" s="135">
        <f>SUM(M104:N104)</f>
        <v>100.00000000000006</v>
      </c>
    </row>
    <row r="150" spans="8:8" ht="16.5" customHeight="1">
      <c r="O150" s="135">
        <f>SUM(M105:N105)</f>
        <v>100.00000000000009</v>
      </c>
    </row>
    <row r="151" spans="8:8" ht="16.5" customHeight="1">
      <c r="O151" s="135">
        <f>SUM(M106:N106)</f>
        <v>100.00000000000003</v>
      </c>
    </row>
    <row r="152" spans="8:8" ht="16.5" customHeight="1">
      <c r="O152" s="135">
        <f>SUM(M107:N107)</f>
        <v>100.00000000000001</v>
      </c>
    </row>
    <row r="153" spans="8:8" ht="16.5" customHeight="1">
      <c r="O153" s="135">
        <f>SUM(M108:N108)</f>
        <v>99.99999999999999</v>
      </c>
    </row>
    <row r="154" spans="8:8" ht="16.5" customHeight="1">
      <c r="O154" s="135">
        <f>SUM(M109:N109)</f>
        <v>100.00000000000006</v>
      </c>
    </row>
    <row r="155" spans="8:8" ht="16.5" customHeight="1">
      <c r="O155" s="135">
        <f>SUM(M110:N110)</f>
        <v>99.99999999999999</v>
      </c>
    </row>
    <row r="156" spans="8:8" ht="16.5" customHeight="1">
      <c r="O156" s="135">
        <f>SUM(M111:N111)</f>
        <v>99.99999999999994</v>
      </c>
    </row>
    <row r="157" spans="8:8" ht="16.5" customHeight="1">
      <c r="O157" s="135">
        <f>SUM(M112:N112)</f>
        <v>99.99999999999997</v>
      </c>
    </row>
    <row r="158" spans="8:8" ht="16.5" customHeight="1">
      <c r="O158" s="135">
        <f>SUM(M113:N113)</f>
        <v>100.00000000000006</v>
      </c>
    </row>
    <row r="159" spans="8:8" ht="16.5" customHeight="1">
      <c r="O159" s="135">
        <f>SUM(M114:N114)</f>
        <v>99.99999999999997</v>
      </c>
    </row>
    <row r="160" spans="8:8" ht="16.5" customHeight="1">
      <c r="O160" s="136">
        <f>SUM(M115:N115)</f>
        <v>99.99999999999997</v>
      </c>
    </row>
    <row r="161" spans="8:8" ht="16.5" customHeight="1"/>
  </sheetData>
  <mergeCells count="285">
    <mergeCell ref="M71:N71"/>
    <mergeCell ref="E68:F68"/>
    <mergeCell ref="A71:A72"/>
    <mergeCell ref="A95:N95"/>
    <mergeCell ref="A96:A97"/>
    <mergeCell ref="B96:B97"/>
    <mergeCell ref="C96:D96"/>
    <mergeCell ref="M60:N60"/>
    <mergeCell ref="G65:H65"/>
    <mergeCell ref="E62:F62"/>
    <mergeCell ref="K62:L62"/>
    <mergeCell ref="I65:J65"/>
    <mergeCell ref="K65:L65"/>
    <mergeCell ref="I62:J62"/>
    <mergeCell ref="E96:F96"/>
    <mergeCell ref="M61:N61"/>
    <mergeCell ref="G96:H96"/>
    <mergeCell ref="I96:J96"/>
    <mergeCell ref="K96:L96"/>
    <mergeCell ref="M96:O96"/>
    <mergeCell ref="C44:D44"/>
    <mergeCell ref="I49:J49"/>
    <mergeCell ref="M44:N44"/>
    <mergeCell ref="M41:N41"/>
    <mergeCell ref="K33:L33"/>
    <mergeCell ref="G29:H29"/>
    <mergeCell ref="C31:D31"/>
    <mergeCell ref="A25:A26"/>
    <mergeCell ref="B25:B26"/>
    <mergeCell ref="C25:D25"/>
    <mergeCell ref="K25:L25"/>
    <mergeCell ref="I29:J29"/>
    <mergeCell ref="G25:H25"/>
    <mergeCell ref="E26:F26"/>
    <mergeCell ref="G26:H26"/>
    <mergeCell ref="I26:J26"/>
    <mergeCell ref="K26:L26"/>
    <mergeCell ref="G36:H36"/>
    <mergeCell ref="E31:F31"/>
    <mergeCell ref="M33:N33"/>
    <mergeCell ref="C33:D33"/>
    <mergeCell ref="I38:J38"/>
    <mergeCell ref="E33:F33"/>
    <mergeCell ref="M34:N34"/>
    <mergeCell ref="C29:D29"/>
    <mergeCell ref="I33:J33"/>
    <mergeCell ref="M31:N31"/>
    <mergeCell ref="G31:H31"/>
    <mergeCell ref="I25:J25"/>
    <mergeCell ref="K29:L29"/>
    <mergeCell ref="C26:D26"/>
    <mergeCell ref="E25:F25"/>
    <mergeCell ref="I31:J31"/>
    <mergeCell ref="M29:N29"/>
    <mergeCell ref="G33:H33"/>
    <mergeCell ref="M25:N25"/>
    <mergeCell ref="E29:F29"/>
    <mergeCell ref="K31:L31"/>
    <mergeCell ref="K45:L45"/>
    <mergeCell ref="G64:H64"/>
    <mergeCell ref="E45:F45"/>
    <mergeCell ref="G48:H48"/>
    <mergeCell ref="G45:H45"/>
    <mergeCell ref="E64:F64"/>
    <mergeCell ref="M26:N26"/>
    <mergeCell ref="G41:H41"/>
    <mergeCell ref="C27:D27"/>
    <mergeCell ref="I43:J43"/>
    <mergeCell ref="A70:N70"/>
    <mergeCell ref="B71:B72"/>
    <mergeCell ref="G67:H67"/>
    <mergeCell ref="I67:J67"/>
    <mergeCell ref="M67:N67"/>
    <mergeCell ref="A2:A3"/>
    <mergeCell ref="I42:J42"/>
    <mergeCell ref="M27:N27"/>
    <mergeCell ref="M48:N48"/>
    <mergeCell ref="K61:L61"/>
    <mergeCell ref="E48:F48"/>
    <mergeCell ref="M64:N64"/>
    <mergeCell ref="M56:N56"/>
    <mergeCell ref="E49:F49"/>
    <mergeCell ref="M43:N43"/>
    <mergeCell ref="K27:L27"/>
    <mergeCell ref="E34:F34"/>
    <mergeCell ref="C32:D32"/>
    <mergeCell ref="C42:D42"/>
    <mergeCell ref="G49:H49"/>
    <mergeCell ref="K44:L44"/>
    <mergeCell ref="C41:D41"/>
    <mergeCell ref="I27:J27"/>
    <mergeCell ref="G27:H27"/>
    <mergeCell ref="C36:D36"/>
    <mergeCell ref="C38:D38"/>
    <mergeCell ref="E28:F28"/>
    <mergeCell ref="C34:D34"/>
    <mergeCell ref="C28:D28"/>
    <mergeCell ref="E30:F30"/>
    <mergeCell ref="E32:F32"/>
    <mergeCell ref="E36:F36"/>
    <mergeCell ref="E59:F59"/>
    <mergeCell ref="I45:J45"/>
    <mergeCell ref="K49:L49"/>
    <mergeCell ref="I64:J64"/>
    <mergeCell ref="K64:L64"/>
    <mergeCell ref="C64:D64"/>
    <mergeCell ref="I48:J48"/>
    <mergeCell ref="E42:F42"/>
    <mergeCell ref="M42:N42"/>
    <mergeCell ref="K42:L42"/>
    <mergeCell ref="C30:D30"/>
    <mergeCell ref="E27:F27"/>
    <mergeCell ref="C43:D43"/>
    <mergeCell ref="K40:L40"/>
    <mergeCell ref="M37:N37"/>
    <mergeCell ref="A24:N24"/>
    <mergeCell ref="I30:J30"/>
    <mergeCell ref="G28:H28"/>
    <mergeCell ref="I28:J28"/>
    <mergeCell ref="K28:L28"/>
    <mergeCell ref="M28:N28"/>
    <mergeCell ref="M38:N38"/>
    <mergeCell ref="I40:J40"/>
    <mergeCell ref="E38:F38"/>
    <mergeCell ref="C37:D37"/>
    <mergeCell ref="K41:L41"/>
    <mergeCell ref="E39:F39"/>
    <mergeCell ref="E40:F40"/>
    <mergeCell ref="G39:H39"/>
    <mergeCell ref="A1:N1"/>
    <mergeCell ref="G32:H32"/>
    <mergeCell ref="E71:F71"/>
    <mergeCell ref="G66:H66"/>
    <mergeCell ref="I68:J68"/>
    <mergeCell ref="C65:D65"/>
    <mergeCell ref="C63:D63"/>
    <mergeCell ref="E63:F63"/>
    <mergeCell ref="G63:H63"/>
    <mergeCell ref="I63:J63"/>
    <mergeCell ref="M52:N52"/>
    <mergeCell ref="G56:H56"/>
    <mergeCell ref="E52:F52"/>
    <mergeCell ref="K57:L57"/>
    <mergeCell ref="K56:L56"/>
    <mergeCell ref="C50:D50"/>
    <mergeCell ref="I54:J54"/>
    <mergeCell ref="E60:F60"/>
    <mergeCell ref="A48:A49"/>
    <mergeCell ref="C59:D59"/>
    <mergeCell ref="G62:H62"/>
    <mergeCell ref="K59:L59"/>
    <mergeCell ref="C48:D48"/>
    <mergeCell ref="C49:D49"/>
    <mergeCell ref="C39:D39"/>
    <mergeCell ref="I41:J41"/>
    <mergeCell ref="M40:N40"/>
    <mergeCell ref="G40:H40"/>
    <mergeCell ref="I36:J36"/>
    <mergeCell ref="K38:L38"/>
    <mergeCell ref="K71:L71"/>
    <mergeCell ref="E66:F66"/>
    <mergeCell ref="C71:D71"/>
    <mergeCell ref="K66:L66"/>
    <mergeCell ref="M66:N66"/>
    <mergeCell ref="K60:L60"/>
    <mergeCell ref="E53:F53"/>
    <mergeCell ref="M51:N51"/>
    <mergeCell ref="C55:D55"/>
    <mergeCell ref="I60:J60"/>
    <mergeCell ref="M58:N58"/>
    <mergeCell ref="G61:H61"/>
    <mergeCell ref="M55:N55"/>
    <mergeCell ref="E61:F61"/>
    <mergeCell ref="M53:N53"/>
    <mergeCell ref="C53:D53"/>
    <mergeCell ref="G60:H60"/>
    <mergeCell ref="K55:L55"/>
    <mergeCell ref="E55:F55"/>
    <mergeCell ref="I55:J55"/>
    <mergeCell ref="C51:D51"/>
    <mergeCell ref="G55:H55"/>
    <mergeCell ref="K53:L53"/>
    <mergeCell ref="C60:D60"/>
    <mergeCell ref="E51:F51"/>
    <mergeCell ref="I53:J53"/>
    <mergeCell ref="K51:L51"/>
    <mergeCell ref="G53:H53"/>
    <mergeCell ref="G51:H51"/>
    <mergeCell ref="I51:J51"/>
    <mergeCell ref="B48:B49"/>
    <mergeCell ref="C68:D68"/>
    <mergeCell ref="I71:J71"/>
    <mergeCell ref="K68:L68"/>
    <mergeCell ref="G71:H71"/>
    <mergeCell ref="M68:N68"/>
    <mergeCell ref="M65:N65"/>
    <mergeCell ref="M49:N49"/>
    <mergeCell ref="C45:D45"/>
    <mergeCell ref="E44:F44"/>
    <mergeCell ref="E57:F57"/>
    <mergeCell ref="M50:N50"/>
    <mergeCell ref="M54:N54"/>
    <mergeCell ref="I52:J52"/>
    <mergeCell ref="K52:L52"/>
    <mergeCell ref="K50:L50"/>
    <mergeCell ref="A47:N47"/>
    <mergeCell ref="M63:N63"/>
    <mergeCell ref="I66:J66"/>
    <mergeCell ref="C62:D62"/>
    <mergeCell ref="M62:N62"/>
    <mergeCell ref="G68:H68"/>
    <mergeCell ref="E65:F65"/>
    <mergeCell ref="C57:D57"/>
    <mergeCell ref="G50:H50"/>
    <mergeCell ref="C52:D52"/>
    <mergeCell ref="E54:F54"/>
    <mergeCell ref="G54:H54"/>
    <mergeCell ref="E50:F50"/>
    <mergeCell ref="G59:H59"/>
    <mergeCell ref="K54:L54"/>
    <mergeCell ref="E56:F56"/>
    <mergeCell ref="M57:N57"/>
    <mergeCell ref="G58:H58"/>
    <mergeCell ref="E58:F58"/>
    <mergeCell ref="K58:L58"/>
    <mergeCell ref="G57:H57"/>
    <mergeCell ref="I57:J57"/>
    <mergeCell ref="C56:D56"/>
    <mergeCell ref="I50:J50"/>
    <mergeCell ref="C54:D54"/>
    <mergeCell ref="I58:J58"/>
    <mergeCell ref="M45:N45"/>
    <mergeCell ref="I56:J56"/>
    <mergeCell ref="G52:H52"/>
    <mergeCell ref="C66:D66"/>
    <mergeCell ref="I61:J61"/>
    <mergeCell ref="K63:L63"/>
    <mergeCell ref="K67:L67"/>
    <mergeCell ref="E67:F67"/>
    <mergeCell ref="C67:D67"/>
    <mergeCell ref="K48:L48"/>
    <mergeCell ref="E43:F43"/>
    <mergeCell ref="G44:H44"/>
    <mergeCell ref="I44:J44"/>
    <mergeCell ref="G43:H43"/>
    <mergeCell ref="C58:D58"/>
    <mergeCell ref="I59:J59"/>
    <mergeCell ref="C61:D61"/>
    <mergeCell ref="M59:N59"/>
    <mergeCell ref="M32:N32"/>
    <mergeCell ref="I2:J2"/>
    <mergeCell ref="G30:H30"/>
    <mergeCell ref="K30:L30"/>
    <mergeCell ref="E2:F2"/>
    <mergeCell ref="B2:B3"/>
    <mergeCell ref="M39:N39"/>
    <mergeCell ref="G42:H42"/>
    <mergeCell ref="K43:L43"/>
    <mergeCell ref="E41:F41"/>
    <mergeCell ref="C40:D40"/>
    <mergeCell ref="K37:L37"/>
    <mergeCell ref="C35:D35"/>
    <mergeCell ref="G34:H34"/>
    <mergeCell ref="I37:J37"/>
    <mergeCell ref="I34:J34"/>
    <mergeCell ref="E35:F35"/>
    <mergeCell ref="K39:L39"/>
    <mergeCell ref="G35:H35"/>
    <mergeCell ref="M35:N35"/>
    <mergeCell ref="G37:H37"/>
    <mergeCell ref="K36:L36"/>
    <mergeCell ref="I35:J35"/>
    <mergeCell ref="K35:L35"/>
    <mergeCell ref="M36:N36"/>
    <mergeCell ref="I39:J39"/>
    <mergeCell ref="E37:F37"/>
    <mergeCell ref="G2:H2"/>
    <mergeCell ref="M30:N30"/>
    <mergeCell ref="I32:J32"/>
    <mergeCell ref="K32:L32"/>
    <mergeCell ref="K2:L2"/>
    <mergeCell ref="M2:O2"/>
    <mergeCell ref="C2:D2"/>
    <mergeCell ref="K34:L34"/>
    <mergeCell ref="G38:H38"/>
  </mergeCells>
  <pageMargins left="0.7" right="0.7" top="0.75" bottom="0.75" header="0.3" footer="0.3"/>
  <pageSetup paperSize="9" scale="46"/>
  <headerFooter alignWithMargins="0"/>
</worksheet>
</file>

<file path=xl/worksheets/sheet2.xml><?xml version="1.0" encoding="utf-8"?>
<worksheet xmlns:r="http://schemas.openxmlformats.org/officeDocument/2006/relationships" xmlns="http://schemas.openxmlformats.org/spreadsheetml/2006/main">
  <dimension ref="A1:P117"/>
  <sheetViews>
    <sheetView workbookViewId="0" topLeftCell="C90" zoomScale="89">
      <selection activeCell="A131" sqref="A131"/>
    </sheetView>
  </sheetViews>
  <sheetFormatPr defaultRowHeight="16.5" customHeight="1" defaultColWidth="10"/>
  <cols>
    <col min="1" max="1" customWidth="1" width="5.2851562" style="1"/>
    <col min="2" max="2" customWidth="1" width="57.570312" style="1"/>
    <col min="3" max="3" customWidth="1" width="10.7109375" style="2"/>
    <col min="4" max="4" customWidth="1" width="11.285156" style="2"/>
    <col min="5" max="5" customWidth="1" width="11.140625" style="2"/>
    <col min="6" max="6" customWidth="1" width="11.285156" style="2"/>
    <col min="7" max="7" customWidth="1" width="10.425781" style="2"/>
    <col min="8" max="8" customWidth="1" width="10.425781" style="2"/>
    <col min="9" max="9" customWidth="1" width="10.0" style="2"/>
    <col min="10" max="10" customWidth="1" width="10.285156" style="2"/>
    <col min="11" max="11" customWidth="1" width="10.140625" style="2"/>
    <col min="12" max="12" customWidth="1" width="10.425781" style="2"/>
    <col min="13" max="13" customWidth="1" width="13.425781" style="1"/>
    <col min="14" max="14" customWidth="1" width="14.140625" style="1"/>
    <col min="15" max="15" customWidth="1" width="14.425781" style="3"/>
    <col min="16" max="16" customWidth="1" width="9.140625" style="2"/>
    <col min="17" max="17" customWidth="1" width="9.140625" style="2"/>
    <col min="18" max="18" customWidth="1" width="9.140625" style="2"/>
    <col min="19" max="19" customWidth="1" width="9.140625" style="2"/>
    <col min="20" max="20" customWidth="1" width="9.140625" style="2"/>
    <col min="21" max="21" customWidth="1" width="9.140625" style="2"/>
    <col min="22" max="22" customWidth="1" width="9.140625" style="2"/>
    <col min="23" max="23" customWidth="1" width="9.140625" style="2"/>
    <col min="24" max="24" customWidth="1" width="9.140625" style="2"/>
    <col min="25" max="25" customWidth="1" width="9.140625" style="2"/>
    <col min="26" max="26" customWidth="1" width="9.140625" style="2"/>
    <col min="27" max="27" customWidth="1" width="9.140625" style="2"/>
    <col min="28" max="28" customWidth="1" width="9.140625" style="2"/>
    <col min="29" max="29" customWidth="1" width="9.140625" style="2"/>
    <col min="30" max="30" customWidth="1" width="9.140625" style="2"/>
    <col min="31" max="31" customWidth="1" width="9.140625" style="2"/>
    <col min="32" max="32" customWidth="1" width="9.140625" style="2"/>
    <col min="33" max="33" customWidth="1" width="9.140625" style="2"/>
    <col min="34" max="34" customWidth="1" width="9.140625" style="2"/>
    <col min="35" max="35" customWidth="1" width="9.140625" style="2"/>
    <col min="36" max="36" customWidth="1" width="9.140625" style="2"/>
    <col min="37" max="37" customWidth="1" width="9.140625" style="2"/>
    <col min="38" max="38" customWidth="1" width="9.140625" style="2"/>
    <col min="39" max="39" customWidth="1" width="9.140625" style="2"/>
    <col min="40" max="40" customWidth="1" width="9.140625" style="2"/>
    <col min="41" max="41" customWidth="1" width="9.140625" style="2"/>
    <col min="42" max="42" customWidth="1" width="9.140625" style="2"/>
    <col min="43" max="43" customWidth="1" width="9.140625" style="2"/>
    <col min="44" max="44" customWidth="1" width="9.140625" style="2"/>
    <col min="45" max="45" customWidth="1" width="9.140625" style="2"/>
    <col min="46" max="46" customWidth="1" width="9.140625" style="2"/>
    <col min="47" max="47" customWidth="1" width="9.140625" style="2"/>
    <col min="48" max="48" customWidth="1" width="9.140625" style="2"/>
    <col min="49" max="49" customWidth="1" width="9.140625" style="2"/>
    <col min="50" max="50" customWidth="1" width="9.140625" style="2"/>
    <col min="51" max="51" customWidth="1" width="9.140625" style="2"/>
    <col min="52" max="52" customWidth="1" width="9.140625" style="2"/>
    <col min="53" max="53" customWidth="1" width="9.140625" style="2"/>
    <col min="54" max="54" customWidth="1" width="9.140625" style="2"/>
    <col min="55" max="55" customWidth="1" width="9.140625" style="2"/>
    <col min="56" max="56" customWidth="1" width="9.140625" style="2"/>
    <col min="57" max="57" customWidth="1" width="9.140625" style="2"/>
    <col min="58" max="58" customWidth="1" width="9.140625" style="2"/>
    <col min="59" max="59" customWidth="1" width="9.140625" style="2"/>
    <col min="60" max="60" customWidth="1" width="9.140625" style="2"/>
    <col min="61" max="61" customWidth="1" width="9.140625" style="2"/>
    <col min="62" max="62" customWidth="1" width="9.140625" style="2"/>
    <col min="63" max="63" customWidth="1" width="9.140625" style="2"/>
    <col min="64" max="64" customWidth="1" width="9.140625" style="2"/>
    <col min="65" max="65" customWidth="1" width="9.140625" style="2"/>
    <col min="66" max="66" customWidth="1" width="9.140625" style="2"/>
    <col min="67" max="67" customWidth="1" width="9.140625" style="2"/>
    <col min="68" max="68" customWidth="1" width="9.140625" style="2"/>
    <col min="69" max="69" customWidth="1" width="9.140625" style="2"/>
    <col min="70" max="70" customWidth="1" width="9.140625" style="2"/>
    <col min="71" max="71" customWidth="1" width="9.140625" style="2"/>
    <col min="72" max="72" customWidth="1" width="9.140625" style="2"/>
    <col min="73" max="73" customWidth="1" width="9.140625" style="2"/>
    <col min="74" max="74" customWidth="1" width="9.140625" style="2"/>
    <col min="75" max="75" customWidth="1" width="9.140625" style="2"/>
    <col min="76" max="76" customWidth="1" width="9.140625" style="2"/>
    <col min="77" max="77" customWidth="1" width="9.140625" style="2"/>
    <col min="78" max="78" customWidth="1" width="9.140625" style="2"/>
    <col min="79" max="79" customWidth="1" width="9.140625" style="2"/>
    <col min="80" max="80" customWidth="1" width="9.140625" style="2"/>
    <col min="81" max="81" customWidth="1" width="9.140625" style="2"/>
    <col min="82" max="82" customWidth="1" width="9.140625" style="2"/>
    <col min="83" max="83" customWidth="1" width="9.140625" style="2"/>
    <col min="84" max="84" customWidth="1" width="9.140625" style="2"/>
    <col min="85" max="85" customWidth="1" width="9.140625" style="2"/>
    <col min="86" max="86" customWidth="1" width="9.140625" style="2"/>
    <col min="87" max="87" customWidth="1" width="9.140625" style="2"/>
    <col min="88" max="88" customWidth="1" width="9.140625" style="2"/>
    <col min="89" max="89" customWidth="1" width="9.140625" style="2"/>
    <col min="90" max="90" customWidth="1" width="9.140625" style="2"/>
    <col min="91" max="91" customWidth="1" width="9.140625" style="2"/>
    <col min="92" max="92" customWidth="1" width="9.140625" style="2"/>
    <col min="93" max="93" customWidth="1" width="9.140625" style="2"/>
    <col min="94" max="94" customWidth="1" width="9.140625" style="2"/>
    <col min="95" max="95" customWidth="1" width="9.140625" style="2"/>
    <col min="96" max="96" customWidth="1" width="9.140625" style="2"/>
    <col min="97" max="97" customWidth="1" width="9.140625" style="2"/>
    <col min="98" max="98" customWidth="1" width="9.140625" style="2"/>
    <col min="99" max="99" customWidth="1" width="9.140625" style="2"/>
    <col min="100" max="100" customWidth="1" width="9.140625" style="2"/>
    <col min="101" max="101" customWidth="1" width="9.140625" style="2"/>
    <col min="102" max="102" customWidth="1" width="9.140625" style="2"/>
    <col min="103" max="103" customWidth="1" width="9.140625" style="2"/>
    <col min="104" max="104" customWidth="1" width="9.140625" style="2"/>
    <col min="105" max="105" customWidth="1" width="9.140625" style="2"/>
    <col min="106" max="106" customWidth="1" width="9.140625" style="2"/>
    <col min="107" max="107" customWidth="1" width="9.140625" style="2"/>
    <col min="108" max="108" customWidth="1" width="9.140625" style="2"/>
    <col min="109" max="109" customWidth="1" width="9.140625" style="2"/>
    <col min="110" max="110" customWidth="1" width="9.140625" style="2"/>
    <col min="111" max="111" customWidth="1" width="9.140625" style="2"/>
    <col min="112" max="112" customWidth="1" width="9.140625" style="2"/>
    <col min="113" max="113" customWidth="1" width="9.140625" style="2"/>
    <col min="114" max="114" customWidth="1" width="9.140625" style="2"/>
    <col min="115" max="115" customWidth="1" width="9.140625" style="2"/>
    <col min="116" max="116" customWidth="1" width="9.140625" style="2"/>
    <col min="117" max="117" customWidth="1" width="9.140625" style="2"/>
    <col min="118" max="118" customWidth="1" width="9.140625" style="2"/>
    <col min="119" max="119" customWidth="1" width="9.140625" style="2"/>
    <col min="120" max="120" customWidth="1" width="9.140625" style="2"/>
    <col min="121" max="121" customWidth="1" width="9.140625" style="2"/>
    <col min="122" max="122" customWidth="1" width="9.140625" style="2"/>
    <col min="123" max="123" customWidth="1" width="9.140625" style="2"/>
    <col min="124" max="124" customWidth="1" width="9.140625" style="2"/>
    <col min="125" max="125" customWidth="1" width="9.140625" style="2"/>
    <col min="126" max="126" customWidth="1" width="9.140625" style="2"/>
    <col min="127" max="127" customWidth="1" width="9.140625" style="2"/>
    <col min="128" max="128" customWidth="1" width="9.140625" style="2"/>
    <col min="129" max="129" customWidth="1" width="9.140625" style="2"/>
    <col min="130" max="130" customWidth="1" width="9.140625" style="2"/>
    <col min="131" max="131" customWidth="1" width="9.140625" style="2"/>
    <col min="132" max="132" customWidth="1" width="9.140625" style="2"/>
    <col min="133" max="133" customWidth="1" width="9.140625" style="2"/>
    <col min="134" max="134" customWidth="1" width="9.140625" style="2"/>
    <col min="135" max="135" customWidth="1" width="9.140625" style="2"/>
    <col min="136" max="136" customWidth="1" width="9.140625" style="2"/>
    <col min="137" max="137" customWidth="1" width="9.140625" style="2"/>
    <col min="138" max="138" customWidth="1" width="9.140625" style="2"/>
    <col min="139" max="139" customWidth="1" width="9.140625" style="2"/>
    <col min="140" max="140" customWidth="1" width="9.140625" style="2"/>
    <col min="141" max="141" customWidth="1" width="9.140625" style="2"/>
    <col min="142" max="142" customWidth="1" width="9.140625" style="2"/>
    <col min="143" max="143" customWidth="1" width="9.140625" style="2"/>
    <col min="144" max="144" customWidth="1" width="9.140625" style="2"/>
    <col min="145" max="145" customWidth="1" width="9.140625" style="2"/>
    <col min="146" max="146" customWidth="1" width="9.140625" style="2"/>
    <col min="147" max="147" customWidth="1" width="9.140625" style="2"/>
    <col min="148" max="148" customWidth="1" width="9.140625" style="2"/>
    <col min="149" max="149" customWidth="1" width="9.140625" style="2"/>
    <col min="150" max="150" customWidth="1" width="9.140625" style="2"/>
    <col min="151" max="151" customWidth="1" width="9.140625" style="2"/>
    <col min="152" max="152" customWidth="1" width="9.140625" style="2"/>
    <col min="153" max="153" customWidth="1" width="9.140625" style="2"/>
    <col min="154" max="154" customWidth="1" width="9.140625" style="2"/>
    <col min="155" max="155" customWidth="1" width="9.140625" style="2"/>
    <col min="156" max="156" customWidth="1" width="9.140625" style="2"/>
    <col min="157" max="157" customWidth="1" width="9.140625" style="2"/>
    <col min="158" max="158" customWidth="1" width="9.140625" style="2"/>
    <col min="159" max="159" customWidth="1" width="9.140625" style="2"/>
    <col min="160" max="160" customWidth="1" width="9.140625" style="2"/>
    <col min="161" max="161" customWidth="1" width="9.140625" style="2"/>
    <col min="162" max="162" customWidth="1" width="9.140625" style="2"/>
    <col min="163" max="163" customWidth="1" width="9.140625" style="2"/>
    <col min="164" max="164" customWidth="1" width="9.140625" style="2"/>
    <col min="165" max="165" customWidth="1" width="9.140625" style="2"/>
    <col min="166" max="166" customWidth="1" width="9.140625" style="2"/>
    <col min="167" max="167" customWidth="1" width="9.140625" style="2"/>
    <col min="168" max="168" customWidth="1" width="9.140625" style="2"/>
    <col min="169" max="169" customWidth="1" width="9.140625" style="2"/>
    <col min="170" max="170" customWidth="1" width="9.140625" style="2"/>
    <col min="171" max="171" customWidth="1" width="9.140625" style="2"/>
    <col min="172" max="172" customWidth="1" width="9.140625" style="2"/>
    <col min="173" max="173" customWidth="1" width="9.140625" style="2"/>
    <col min="174" max="174" customWidth="1" width="9.140625" style="2"/>
    <col min="175" max="175" customWidth="1" width="9.140625" style="2"/>
    <col min="176" max="176" customWidth="1" width="9.140625" style="2"/>
    <col min="177" max="177" customWidth="1" width="9.140625" style="2"/>
    <col min="178" max="178" customWidth="1" width="9.140625" style="2"/>
    <col min="179" max="179" customWidth="1" width="9.140625" style="2"/>
    <col min="180" max="180" customWidth="1" width="9.140625" style="2"/>
    <col min="181" max="181" customWidth="1" width="9.140625" style="2"/>
    <col min="182" max="182" customWidth="1" width="9.140625" style="2"/>
    <col min="183" max="183" customWidth="1" width="9.140625" style="2"/>
    <col min="184" max="184" customWidth="1" width="9.140625" style="2"/>
    <col min="185" max="185" customWidth="1" width="9.140625" style="2"/>
    <col min="186" max="186" customWidth="1" width="9.140625" style="2"/>
    <col min="187" max="187" customWidth="1" width="9.140625" style="2"/>
    <col min="188" max="188" customWidth="1" width="9.140625" style="2"/>
    <col min="189" max="189" customWidth="1" width="9.140625" style="2"/>
    <col min="190" max="190" customWidth="1" width="9.140625" style="2"/>
    <col min="191" max="191" customWidth="1" width="9.140625" style="2"/>
    <col min="192" max="192" customWidth="1" width="9.140625" style="2"/>
    <col min="193" max="193" customWidth="1" width="9.140625" style="2"/>
    <col min="194" max="194" customWidth="1" width="9.140625" style="2"/>
    <col min="195" max="195" customWidth="1" width="9.140625" style="2"/>
    <col min="196" max="196" customWidth="1" width="9.140625" style="2"/>
    <col min="197" max="197" customWidth="1" width="9.140625" style="2"/>
    <col min="198" max="198" customWidth="1" width="9.140625" style="2"/>
    <col min="199" max="199" customWidth="1" width="9.140625" style="2"/>
    <col min="200" max="200" customWidth="1" width="9.140625" style="2"/>
    <col min="201" max="201" customWidth="1" width="9.140625" style="2"/>
    <col min="202" max="202" customWidth="1" width="9.140625" style="2"/>
    <col min="203" max="203" customWidth="1" width="9.140625" style="2"/>
    <col min="204" max="204" customWidth="1" width="9.140625" style="2"/>
    <col min="205" max="205" customWidth="1" width="9.140625" style="2"/>
    <col min="206" max="206" customWidth="1" width="9.140625" style="2"/>
    <col min="207" max="207" customWidth="1" width="9.140625" style="2"/>
    <col min="208" max="208" customWidth="1" width="9.140625" style="2"/>
    <col min="209" max="209" customWidth="1" width="9.140625" style="2"/>
    <col min="210" max="210" customWidth="1" width="9.140625" style="2"/>
    <col min="211" max="211" customWidth="1" width="9.140625" style="2"/>
    <col min="212" max="212" customWidth="1" width="9.140625" style="2"/>
    <col min="213" max="213" customWidth="1" width="9.140625" style="2"/>
    <col min="214" max="214" customWidth="1" width="9.140625" style="2"/>
    <col min="215" max="215" customWidth="1" width="9.140625" style="2"/>
    <col min="216" max="216" customWidth="1" width="9.140625" style="2"/>
    <col min="217" max="217" customWidth="1" width="9.140625" style="2"/>
    <col min="218" max="218" customWidth="1" width="9.140625" style="2"/>
    <col min="219" max="219" customWidth="1" width="9.140625" style="2"/>
    <col min="220" max="220" customWidth="1" width="9.140625" style="2"/>
    <col min="221" max="221" customWidth="1" width="9.140625" style="2"/>
    <col min="222" max="222" customWidth="1" width="9.140625" style="2"/>
    <col min="223" max="223" customWidth="1" width="9.140625" style="2"/>
    <col min="224" max="224" customWidth="1" width="9.140625" style="2"/>
    <col min="225" max="225" customWidth="1" width="9.140625" style="2"/>
    <col min="226" max="226" customWidth="1" width="9.140625" style="2"/>
    <col min="227" max="227" customWidth="1" width="9.140625" style="2"/>
    <col min="228" max="228" customWidth="1" width="9.140625" style="2"/>
    <col min="229" max="229" customWidth="1" width="9.140625" style="2"/>
    <col min="230" max="230" customWidth="1" width="9.140625" style="2"/>
    <col min="231" max="231" customWidth="1" width="9.140625" style="2"/>
    <col min="232" max="232" customWidth="1" width="9.140625" style="2"/>
    <col min="233" max="233" customWidth="1" width="9.140625" style="2"/>
    <col min="234" max="234" customWidth="1" width="9.140625" style="2"/>
    <col min="235" max="235" customWidth="1" width="9.140625" style="2"/>
    <col min="236" max="236" customWidth="1" width="9.140625" style="2"/>
    <col min="237" max="237" customWidth="1" width="9.140625" style="2"/>
    <col min="238" max="238" customWidth="1" width="9.140625" style="2"/>
    <col min="239" max="239" customWidth="1" width="9.140625" style="2"/>
    <col min="240" max="240" customWidth="1" width="9.140625" style="2"/>
    <col min="241" max="241" customWidth="1" width="9.140625" style="2"/>
    <col min="242" max="242" customWidth="1" width="9.140625" style="2"/>
    <col min="243" max="243" customWidth="1" width="9.140625" style="2"/>
    <col min="244" max="244" customWidth="1" width="9.140625" style="2"/>
    <col min="245" max="245" customWidth="1" width="9.140625" style="2"/>
    <col min="246" max="246" customWidth="1" width="9.140625" style="2"/>
    <col min="247" max="247" customWidth="1" width="9.140625" style="2"/>
    <col min="248" max="248" customWidth="1" width="9.140625" style="2"/>
    <col min="249" max="249" customWidth="1" width="9.140625" style="2"/>
    <col min="250" max="250" customWidth="1" width="9.140625" style="2"/>
    <col min="251" max="251" customWidth="1" width="9.140625" style="2"/>
    <col min="252" max="252" customWidth="1" width="9.140625" style="2"/>
    <col min="253" max="253" customWidth="1" width="9.140625" style="2"/>
    <col min="254" max="254" customWidth="1" width="9.140625" style="2"/>
    <col min="255" max="255" customWidth="1" width="9.140625" style="2"/>
    <col min="256" max="256" customWidth="1" width="9.140625" style="2"/>
    <col min="257" max="16384" width="9" style="0" hidden="0"/>
  </cols>
  <sheetData>
    <row r="1" spans="8:8" ht="26.25" customHeight="1">
      <c r="A1" s="4" t="s">
        <v>45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/>
      <c r="N1" s="5"/>
    </row>
    <row r="2" spans="8:8" ht="33.75" customHeight="1">
      <c r="A2" s="6"/>
      <c r="B2" s="7" t="s">
        <v>44</v>
      </c>
      <c r="C2" s="8" t="s">
        <v>22</v>
      </c>
      <c r="D2" s="9"/>
      <c r="E2" s="10" t="s">
        <v>23</v>
      </c>
      <c r="F2" s="11"/>
      <c r="G2" s="12" t="s">
        <v>24</v>
      </c>
      <c r="H2" s="13"/>
      <c r="I2" s="14" t="s">
        <v>20</v>
      </c>
      <c r="J2" s="15"/>
      <c r="K2" s="16" t="s">
        <v>21</v>
      </c>
      <c r="L2" s="17"/>
      <c r="M2" s="18" t="s">
        <v>43</v>
      </c>
      <c r="N2" s="19"/>
      <c r="O2" s="20"/>
    </row>
    <row r="3" spans="8:8" ht="16.5" customHeight="1">
      <c r="A3" s="21"/>
      <c r="B3" s="22"/>
      <c r="C3" s="23" t="s">
        <v>0</v>
      </c>
      <c r="D3" s="23" t="s">
        <v>1</v>
      </c>
      <c r="E3" s="24" t="s">
        <v>0</v>
      </c>
      <c r="F3" s="24" t="s">
        <v>1</v>
      </c>
      <c r="G3" s="25" t="s">
        <v>0</v>
      </c>
      <c r="H3" s="25" t="s">
        <v>1</v>
      </c>
      <c r="I3" s="26" t="s">
        <v>0</v>
      </c>
      <c r="J3" s="26" t="s">
        <v>1</v>
      </c>
      <c r="K3" s="27" t="s">
        <v>0</v>
      </c>
      <c r="L3" s="28" t="s">
        <v>1</v>
      </c>
      <c r="M3" s="29" t="s">
        <v>0</v>
      </c>
      <c r="N3" s="30" t="s">
        <v>1</v>
      </c>
      <c r="O3" s="30" t="s">
        <v>48</v>
      </c>
    </row>
    <row r="4" spans="8:8" ht="16.5" customHeight="1">
      <c r="A4" s="31" t="s">
        <v>25</v>
      </c>
      <c r="B4" s="32" t="s">
        <v>2</v>
      </c>
      <c r="C4" s="33">
        <v>336232.5677248758</v>
      </c>
      <c r="D4" s="33">
        <v>185390.01476100885</v>
      </c>
      <c r="E4" s="34">
        <v>4467539.856106668</v>
      </c>
      <c r="F4" s="34">
        <v>2153465.2390311654</v>
      </c>
      <c r="G4" s="35">
        <v>221001.76207641017</v>
      </c>
      <c r="H4" s="35">
        <v>81902.10949559904</v>
      </c>
      <c r="I4" s="36">
        <v>32658.425977389186</v>
      </c>
      <c r="J4" s="36">
        <v>13795.523611338833</v>
      </c>
      <c r="K4" s="37">
        <v>943206.2610898014</v>
      </c>
      <c r="L4" s="38">
        <v>974017.0134448134</v>
      </c>
      <c r="M4" s="39">
        <f>SUM(C4,E4,G4,I4,K4)</f>
        <v>6000638.8729751455</v>
      </c>
      <c r="N4" s="40">
        <f>SUM(D4,F4,H4,J4,L4)</f>
        <v>3408569.900343925</v>
      </c>
      <c r="O4" s="41">
        <f>M4+N4</f>
        <v>9409208.77331908</v>
      </c>
    </row>
    <row r="5" spans="8:8" ht="16.5" customHeight="1">
      <c r="A5" s="42" t="s">
        <v>26</v>
      </c>
      <c r="B5" s="43" t="s">
        <v>3</v>
      </c>
      <c r="C5" s="33">
        <v>3030.799898763719</v>
      </c>
      <c r="D5" s="33">
        <v>0.0</v>
      </c>
      <c r="E5" s="34"/>
      <c r="F5" s="34"/>
      <c r="G5" s="35">
        <v>20055.919032784426</v>
      </c>
      <c r="H5" s="35">
        <v>2183.38926547928</v>
      </c>
      <c r="I5" s="36">
        <v>345.67594909586427</v>
      </c>
      <c r="J5" s="36">
        <v>0.0</v>
      </c>
      <c r="K5" s="37"/>
      <c r="L5" s="38"/>
      <c r="M5" s="39">
        <f t="shared" si="0" ref="M5:N21">SUM(C5,E5,G5,I5,K5)</f>
        <v>23432.39488064401</v>
      </c>
      <c r="N5" s="40">
        <f t="shared" si="0"/>
        <v>2183.38926547928</v>
      </c>
      <c r="O5" s="41">
        <f t="shared" si="1" ref="O5:O22">M5+N5</f>
        <v>25615.78414612328</v>
      </c>
    </row>
    <row r="6" spans="8:8" ht="16.5" customHeight="1">
      <c r="A6" s="42" t="s">
        <v>27</v>
      </c>
      <c r="B6" s="43" t="s">
        <v>4</v>
      </c>
      <c r="C6" s="33">
        <v>83979.66755463212</v>
      </c>
      <c r="D6" s="33">
        <v>60236.11949211085</v>
      </c>
      <c r="E6" s="34"/>
      <c r="F6" s="34"/>
      <c r="G6" s="35">
        <v>416762.82292056375</v>
      </c>
      <c r="H6" s="35">
        <v>640260.2054209762</v>
      </c>
      <c r="I6" s="36">
        <v>30350.7267444758</v>
      </c>
      <c r="J6" s="36">
        <v>13050.58069224452</v>
      </c>
      <c r="K6" s="37">
        <v>19004.237455939205</v>
      </c>
      <c r="L6" s="38">
        <v>76709.80959808956</v>
      </c>
      <c r="M6" s="39">
        <f t="shared" si="0"/>
        <v>550097.4546756109</v>
      </c>
      <c r="N6" s="40">
        <f t="shared" si="0"/>
        <v>790256.7152034211</v>
      </c>
      <c r="O6" s="41">
        <f t="shared" si="1"/>
        <v>1340354.1698790318</v>
      </c>
    </row>
    <row r="7" spans="8:8" ht="16.5" customHeight="1">
      <c r="A7" s="42" t="s">
        <v>28</v>
      </c>
      <c r="B7" s="43" t="s">
        <v>5</v>
      </c>
      <c r="C7" s="33"/>
      <c r="D7" s="33"/>
      <c r="E7" s="34"/>
      <c r="F7" s="34"/>
      <c r="G7" s="35">
        <v>1161.0114557659333</v>
      </c>
      <c r="H7" s="35">
        <v>0.0</v>
      </c>
      <c r="I7" s="36"/>
      <c r="J7" s="36"/>
      <c r="K7" s="37"/>
      <c r="L7" s="38"/>
      <c r="M7" s="39">
        <f t="shared" si="0"/>
        <v>1161.0114557659333</v>
      </c>
      <c r="N7" s="40">
        <f t="shared" si="0"/>
        <v>0.0</v>
      </c>
      <c r="O7" s="41">
        <f t="shared" si="1"/>
        <v>1161.01145576593</v>
      </c>
    </row>
    <row r="8" spans="8:8" ht="16.5" customHeight="1">
      <c r="A8" s="42" t="s">
        <v>29</v>
      </c>
      <c r="B8" s="43" t="s">
        <v>6</v>
      </c>
      <c r="C8" s="33">
        <v>2219.4454639641</v>
      </c>
      <c r="D8" s="33">
        <v>0.0</v>
      </c>
      <c r="E8" s="34"/>
      <c r="F8" s="34"/>
      <c r="G8" s="35">
        <v>3334.9716431902143</v>
      </c>
      <c r="H8" s="35">
        <v>5439.605210425591</v>
      </c>
      <c r="I8" s="36"/>
      <c r="J8" s="36"/>
      <c r="K8" s="37">
        <v>0.0</v>
      </c>
      <c r="L8" s="38">
        <v>485.31199957556504</v>
      </c>
      <c r="M8" s="39">
        <f t="shared" si="0"/>
        <v>5554.417107154314</v>
      </c>
      <c r="N8" s="40">
        <f t="shared" si="0"/>
        <v>5924.9172100011565</v>
      </c>
      <c r="O8" s="41">
        <f t="shared" si="1"/>
        <v>11479.33431715547</v>
      </c>
    </row>
    <row r="9" spans="8:8" ht="16.5" customHeight="1">
      <c r="A9" s="42" t="s">
        <v>30</v>
      </c>
      <c r="B9" s="43" t="s">
        <v>7</v>
      </c>
      <c r="C9" s="33">
        <v>145824.96345657617</v>
      </c>
      <c r="D9" s="33">
        <v>1419.1515513630163</v>
      </c>
      <c r="E9" s="34"/>
      <c r="F9" s="34"/>
      <c r="G9" s="35">
        <v>194964.69790382715</v>
      </c>
      <c r="H9" s="35">
        <v>5110.504781679463</v>
      </c>
      <c r="I9" s="36">
        <v>16163.062320150251</v>
      </c>
      <c r="J9" s="36">
        <v>0.0</v>
      </c>
      <c r="K9" s="37">
        <v>2797.715871225813</v>
      </c>
      <c r="L9" s="38">
        <v>1125.918720565051</v>
      </c>
      <c r="M9" s="39">
        <f t="shared" si="0"/>
        <v>359750.43955177936</v>
      </c>
      <c r="N9" s="40">
        <f t="shared" si="0"/>
        <v>7655.57505360753</v>
      </c>
      <c r="O9" s="41">
        <f t="shared" si="1"/>
        <v>367406.01460538653</v>
      </c>
    </row>
    <row r="10" spans="8:8" ht="16.5" customHeight="1">
      <c r="A10" s="42" t="s">
        <v>31</v>
      </c>
      <c r="B10" s="43" t="s">
        <v>8</v>
      </c>
      <c r="C10" s="33">
        <v>81663.00814102268</v>
      </c>
      <c r="D10" s="33">
        <v>216849.0674998227</v>
      </c>
      <c r="E10" s="34"/>
      <c r="F10" s="34"/>
      <c r="G10" s="35">
        <v>395881.0455864934</v>
      </c>
      <c r="H10" s="35">
        <v>1555605.2768690626</v>
      </c>
      <c r="I10" s="36">
        <v>17170.32601874389</v>
      </c>
      <c r="J10" s="36">
        <v>18198.951837423963</v>
      </c>
      <c r="K10" s="37">
        <v>17468.667525842982</v>
      </c>
      <c r="L10" s="38">
        <v>82210.15741780103</v>
      </c>
      <c r="M10" s="39">
        <f t="shared" si="0"/>
        <v>512183.04727210297</v>
      </c>
      <c r="N10" s="40">
        <f t="shared" si="0"/>
        <v>1872863.4536241102</v>
      </c>
      <c r="O10" s="41">
        <f t="shared" si="1"/>
        <v>2385046.500896213</v>
      </c>
    </row>
    <row r="11" spans="8:8" ht="16.5" customHeight="1">
      <c r="A11" s="42" t="s">
        <v>32</v>
      </c>
      <c r="B11" s="43" t="s">
        <v>9</v>
      </c>
      <c r="C11" s="33">
        <v>0.0</v>
      </c>
      <c r="D11" s="33">
        <v>0.0</v>
      </c>
      <c r="E11" s="34"/>
      <c r="F11" s="34"/>
      <c r="G11" s="35">
        <v>15171.959631690894</v>
      </c>
      <c r="H11" s="35">
        <v>362295.91174714715</v>
      </c>
      <c r="I11" s="36">
        <v>0.0</v>
      </c>
      <c r="J11" s="36">
        <v>7718.776776490712</v>
      </c>
      <c r="K11" s="37">
        <v>4221.385255216712</v>
      </c>
      <c r="L11" s="38">
        <v>22295.06290393163</v>
      </c>
      <c r="M11" s="39">
        <f t="shared" si="0"/>
        <v>19393.344886907606</v>
      </c>
      <c r="N11" s="40">
        <f t="shared" si="0"/>
        <v>392309.75142756954</v>
      </c>
      <c r="O11" s="41">
        <f t="shared" si="1"/>
        <v>411703.0963144776</v>
      </c>
    </row>
    <row r="12" spans="8:8" ht="16.5" customHeight="1">
      <c r="A12" s="42" t="s">
        <v>33</v>
      </c>
      <c r="B12" s="43" t="s">
        <v>10</v>
      </c>
      <c r="C12" s="33">
        <v>157691.51055720475</v>
      </c>
      <c r="D12" s="33">
        <v>5888.71399220036</v>
      </c>
      <c r="E12" s="34"/>
      <c r="F12" s="34"/>
      <c r="G12" s="35">
        <v>163182.839714894</v>
      </c>
      <c r="H12" s="35">
        <v>0.0</v>
      </c>
      <c r="I12" s="36">
        <v>1454.7894213171626</v>
      </c>
      <c r="J12" s="36">
        <v>0.0</v>
      </c>
      <c r="K12" s="37">
        <v>4722.800985041893</v>
      </c>
      <c r="L12" s="38">
        <v>0.0</v>
      </c>
      <c r="M12" s="39">
        <f t="shared" si="0"/>
        <v>327051.94067845785</v>
      </c>
      <c r="N12" s="40">
        <f t="shared" si="0"/>
        <v>5888.71399220036</v>
      </c>
      <c r="O12" s="41">
        <f t="shared" si="1"/>
        <v>332940.6546706584</v>
      </c>
    </row>
    <row r="13" spans="8:8" ht="16.5" customHeight="1">
      <c r="A13" s="42" t="s">
        <v>34</v>
      </c>
      <c r="B13" s="43" t="s">
        <v>11</v>
      </c>
      <c r="C13" s="33">
        <v>56330.964494066706</v>
      </c>
      <c r="D13" s="33">
        <v>16851.281725132852</v>
      </c>
      <c r="E13" s="34"/>
      <c r="F13" s="34"/>
      <c r="G13" s="35">
        <v>25729.428076689583</v>
      </c>
      <c r="H13" s="35">
        <v>3333.7210096009535</v>
      </c>
      <c r="I13" s="36">
        <v>2021.2597546696693</v>
      </c>
      <c r="J13" s="36">
        <v>0.0</v>
      </c>
      <c r="K13" s="37"/>
      <c r="L13" s="38"/>
      <c r="M13" s="39">
        <f t="shared" si="0"/>
        <v>84081.65232542595</v>
      </c>
      <c r="N13" s="40">
        <f t="shared" si="0"/>
        <v>20185.002734733807</v>
      </c>
      <c r="O13" s="41">
        <f t="shared" si="1"/>
        <v>104266.6550601598</v>
      </c>
    </row>
    <row r="14" spans="8:8" ht="16.5" customHeight="1">
      <c r="A14" s="42" t="s">
        <v>35</v>
      </c>
      <c r="B14" s="43" t="s">
        <v>12</v>
      </c>
      <c r="C14" s="33">
        <v>95216.66948259364</v>
      </c>
      <c r="D14" s="33">
        <v>23275.289004185866</v>
      </c>
      <c r="E14" s="34"/>
      <c r="F14" s="34"/>
      <c r="G14" s="35">
        <v>12317.129416911224</v>
      </c>
      <c r="H14" s="35">
        <v>685.2764198367748</v>
      </c>
      <c r="I14" s="36"/>
      <c r="J14" s="36"/>
      <c r="K14" s="37"/>
      <c r="L14" s="38"/>
      <c r="M14" s="39">
        <f t="shared" si="0"/>
        <v>107533.79889950487</v>
      </c>
      <c r="N14" s="40">
        <f t="shared" si="0"/>
        <v>23960.56542402264</v>
      </c>
      <c r="O14" s="41">
        <f t="shared" si="1"/>
        <v>131494.3643235276</v>
      </c>
    </row>
    <row r="15" spans="8:8" ht="16.5" customHeight="1">
      <c r="A15" s="42" t="s">
        <v>36</v>
      </c>
      <c r="B15" s="43" t="s">
        <v>13</v>
      </c>
      <c r="C15" s="33">
        <v>84598.77402069875</v>
      </c>
      <c r="D15" s="33">
        <v>108484.1319126706</v>
      </c>
      <c r="E15" s="34"/>
      <c r="F15" s="34"/>
      <c r="G15" s="35">
        <v>2085.7308185662964</v>
      </c>
      <c r="H15" s="35">
        <v>0.0</v>
      </c>
      <c r="I15" s="36"/>
      <c r="J15" s="36"/>
      <c r="K15" s="37">
        <v>1202.0317424791508</v>
      </c>
      <c r="L15" s="38">
        <v>0.0</v>
      </c>
      <c r="M15" s="39">
        <f t="shared" si="0"/>
        <v>87886.5365817442</v>
      </c>
      <c r="N15" s="40">
        <f t="shared" si="0"/>
        <v>108484.1319126706</v>
      </c>
      <c r="O15" s="41">
        <f t="shared" si="1"/>
        <v>196370.6684944152</v>
      </c>
    </row>
    <row r="16" spans="8:8" ht="16.5" customHeight="1">
      <c r="A16" s="42" t="s">
        <v>37</v>
      </c>
      <c r="B16" s="43" t="s">
        <v>14</v>
      </c>
      <c r="C16" s="33"/>
      <c r="D16" s="33"/>
      <c r="E16" s="34"/>
      <c r="F16" s="34"/>
      <c r="G16" s="35">
        <v>16117.191530418104</v>
      </c>
      <c r="H16" s="35">
        <v>2613.622606886645</v>
      </c>
      <c r="I16" s="36"/>
      <c r="J16" s="36"/>
      <c r="K16" s="37"/>
      <c r="L16" s="38"/>
      <c r="M16" s="39">
        <f t="shared" si="0"/>
        <v>16117.191530418104</v>
      </c>
      <c r="N16" s="40">
        <f t="shared" si="0"/>
        <v>2613.622606886645</v>
      </c>
      <c r="O16" s="41">
        <f t="shared" si="1"/>
        <v>18730.81413730475</v>
      </c>
    </row>
    <row r="17" spans="8:8" ht="16.5" customHeight="1">
      <c r="A17" s="42" t="s">
        <v>38</v>
      </c>
      <c r="B17" s="43" t="s">
        <v>15</v>
      </c>
      <c r="C17" s="33">
        <v>331128.737775865</v>
      </c>
      <c r="D17" s="33">
        <v>238556.17756123433</v>
      </c>
      <c r="E17" s="34"/>
      <c r="F17" s="34"/>
      <c r="G17" s="35">
        <v>129376.73289675135</v>
      </c>
      <c r="H17" s="35">
        <v>119132.33099370578</v>
      </c>
      <c r="I17" s="36">
        <v>34906.737450634115</v>
      </c>
      <c r="J17" s="36">
        <v>21596.368346903677</v>
      </c>
      <c r="K17" s="37">
        <v>6801.189129302762</v>
      </c>
      <c r="L17" s="38">
        <v>21383.98232073724</v>
      </c>
      <c r="M17" s="39">
        <f t="shared" si="0"/>
        <v>502213.39725255326</v>
      </c>
      <c r="N17" s="40">
        <f t="shared" si="0"/>
        <v>400668.859222581</v>
      </c>
      <c r="O17" s="41">
        <f t="shared" si="1"/>
        <v>902882.256475134</v>
      </c>
    </row>
    <row r="18" spans="8:8" ht="16.5" customHeight="1">
      <c r="A18" s="42" t="s">
        <v>39</v>
      </c>
      <c r="B18" s="43" t="s">
        <v>16</v>
      </c>
      <c r="C18" s="33">
        <v>26088.655837525843</v>
      </c>
      <c r="D18" s="33">
        <v>4376.008097531594</v>
      </c>
      <c r="E18" s="34"/>
      <c r="F18" s="34"/>
      <c r="G18" s="35">
        <v>19129.912405319443</v>
      </c>
      <c r="H18" s="35">
        <v>5215.990150863714</v>
      </c>
      <c r="I18" s="36">
        <v>338.3489502506136</v>
      </c>
      <c r="J18" s="36">
        <v>0.0</v>
      </c>
      <c r="K18" s="37">
        <v>818.8996525510192</v>
      </c>
      <c r="L18" s="38">
        <v>0.0</v>
      </c>
      <c r="M18" s="39">
        <f t="shared" si="0"/>
        <v>46375.816845646914</v>
      </c>
      <c r="N18" s="40">
        <f t="shared" si="0"/>
        <v>9591.998248395308</v>
      </c>
      <c r="O18" s="41">
        <f t="shared" si="1"/>
        <v>55967.815094042206</v>
      </c>
    </row>
    <row r="19" spans="8:8" ht="16.5" customHeight="1">
      <c r="A19" s="42" t="s">
        <v>40</v>
      </c>
      <c r="B19" s="43" t="s">
        <v>17</v>
      </c>
      <c r="C19" s="33">
        <v>237906.1600467891</v>
      </c>
      <c r="D19" s="33">
        <v>348305.8095329529</v>
      </c>
      <c r="E19" s="34"/>
      <c r="F19" s="34"/>
      <c r="G19" s="35">
        <v>59486.53752886155</v>
      </c>
      <c r="H19" s="35">
        <v>38089.72496772299</v>
      </c>
      <c r="I19" s="36">
        <v>854.9193849653218</v>
      </c>
      <c r="J19" s="36">
        <v>1095.144327135692</v>
      </c>
      <c r="K19" s="37">
        <v>10662.141598464104</v>
      </c>
      <c r="L19" s="38">
        <v>3733.109562387401</v>
      </c>
      <c r="M19" s="39">
        <f t="shared" si="0"/>
        <v>308909.7585590801</v>
      </c>
      <c r="N19" s="40">
        <f t="shared" si="0"/>
        <v>391223.788390199</v>
      </c>
      <c r="O19" s="41">
        <f t="shared" si="1"/>
        <v>700133.546949279</v>
      </c>
    </row>
    <row r="20" spans="8:8" ht="16.5" customHeight="1">
      <c r="A20" s="42" t="s">
        <v>41</v>
      </c>
      <c r="B20" s="43" t="s">
        <v>18</v>
      </c>
      <c r="C20" s="33">
        <v>92270.33670817896</v>
      </c>
      <c r="D20" s="33">
        <v>199453.37423765703</v>
      </c>
      <c r="E20" s="34"/>
      <c r="F20" s="34"/>
      <c r="G20" s="35">
        <v>18924.162028327628</v>
      </c>
      <c r="H20" s="35">
        <v>14197.566695021842</v>
      </c>
      <c r="I20" s="36">
        <v>1213.677083095925</v>
      </c>
      <c r="J20" s="36">
        <v>934.4779555287689</v>
      </c>
      <c r="K20" s="37">
        <v>1339.4679483790514</v>
      </c>
      <c r="L20" s="38">
        <v>40262.22752298125</v>
      </c>
      <c r="M20" s="39">
        <f t="shared" si="0"/>
        <v>113747.64376798157</v>
      </c>
      <c r="N20" s="40">
        <f t="shared" si="0"/>
        <v>254847.64641118888</v>
      </c>
      <c r="O20" s="41">
        <f t="shared" si="1"/>
        <v>368595.290179171</v>
      </c>
    </row>
    <row r="21" spans="8:8" ht="16.5" customHeight="1">
      <c r="A21" s="44" t="s">
        <v>42</v>
      </c>
      <c r="B21" s="45" t="s">
        <v>19</v>
      </c>
      <c r="C21" s="33">
        <v>389335.6821329694</v>
      </c>
      <c r="D21" s="33">
        <v>246722.89385650243</v>
      </c>
      <c r="E21" s="34"/>
      <c r="F21" s="34"/>
      <c r="G21" s="35">
        <v>187915.19653501717</v>
      </c>
      <c r="H21" s="35">
        <v>244221.91869272554</v>
      </c>
      <c r="I21" s="36">
        <v>12171.71120481233</v>
      </c>
      <c r="J21" s="36">
        <v>5631.781443302656</v>
      </c>
      <c r="K21" s="37">
        <v>71703.17600508261</v>
      </c>
      <c r="L21" s="38">
        <v>108011.6638643676</v>
      </c>
      <c r="M21" s="39">
        <f t="shared" si="0"/>
        <v>661125.7658778813</v>
      </c>
      <c r="N21" s="40">
        <f t="shared" si="0"/>
        <v>604588.2578568982</v>
      </c>
      <c r="O21" s="41">
        <f t="shared" si="1"/>
        <v>1265714.023734779</v>
      </c>
    </row>
    <row r="22" spans="8:8" ht="23.25" customHeight="1">
      <c r="A22" s="46"/>
      <c r="B22" s="47" t="s">
        <v>43</v>
      </c>
      <c r="C22" s="48">
        <f>SUM(C4:C21)</f>
        <v>2123517.9432957266</v>
      </c>
      <c r="D22" s="48">
        <f>SUM(D4:D21)</f>
        <v>1655808.0332243734</v>
      </c>
      <c r="E22" s="49">
        <f>SUM(E4:E21)</f>
        <v>4467539.856106668</v>
      </c>
      <c r="F22" s="49">
        <f>SUM(F4:F21)</f>
        <v>2153465.2390311654</v>
      </c>
      <c r="G22" s="50">
        <f>SUM(G4:G21)</f>
        <v>1902599.0512024823</v>
      </c>
      <c r="H22" s="50">
        <f>SUM(H4:H21)</f>
        <v>3080287.1543267337</v>
      </c>
      <c r="I22" s="51">
        <f>SUM(I4:I21)</f>
        <v>149649.66025960015</v>
      </c>
      <c r="J22" s="51">
        <f>SUM(J4:J21)</f>
        <v>82021.60499036881</v>
      </c>
      <c r="K22" s="52">
        <f>SUM(K4:K21)</f>
        <v>1083947.9742593267</v>
      </c>
      <c r="L22" s="53">
        <f>SUM(L4:L21)</f>
        <v>1330234.25735525</v>
      </c>
      <c r="M22" s="54">
        <f>SUM(M4:M21)</f>
        <v>9727254.485123804</v>
      </c>
      <c r="N22" s="55">
        <f>SUM(N4:N21)</f>
        <v>8301816.288927889</v>
      </c>
      <c r="O22" s="41">
        <f t="shared" si="1"/>
        <v>1.802907077405169E7</v>
      </c>
    </row>
    <row r="23" spans="8:8" ht="16.5" customHeight="1">
      <c r="N23" s="56"/>
    </row>
    <row r="24" spans="8:8" ht="16.5" customHeight="1">
      <c r="A24" s="57" t="s">
        <v>50</v>
      </c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8"/>
      <c r="N24" s="58"/>
    </row>
    <row r="25" spans="8:8" ht="16.5" customHeight="1">
      <c r="A25" s="6"/>
      <c r="B25" s="7" t="s">
        <v>44</v>
      </c>
      <c r="C25" s="8" t="s">
        <v>22</v>
      </c>
      <c r="D25" s="9"/>
      <c r="E25" s="10" t="s">
        <v>23</v>
      </c>
      <c r="F25" s="11"/>
      <c r="G25" s="12" t="s">
        <v>24</v>
      </c>
      <c r="H25" s="13"/>
      <c r="I25" s="14" t="s">
        <v>20</v>
      </c>
      <c r="J25" s="15"/>
      <c r="K25" s="16" t="s">
        <v>21</v>
      </c>
      <c r="L25" s="17"/>
      <c r="M25" s="59" t="s">
        <v>43</v>
      </c>
      <c r="N25" s="60"/>
    </row>
    <row r="26" spans="8:8" ht="16.5" customHeight="1">
      <c r="A26" s="21"/>
      <c r="B26" s="22"/>
      <c r="C26" s="61" t="s">
        <v>47</v>
      </c>
      <c r="D26" s="62"/>
      <c r="E26" s="61" t="s">
        <v>47</v>
      </c>
      <c r="F26" s="62"/>
      <c r="G26" s="61" t="s">
        <v>47</v>
      </c>
      <c r="H26" s="62"/>
      <c r="I26" s="61" t="s">
        <v>47</v>
      </c>
      <c r="J26" s="62"/>
      <c r="K26" s="61" t="s">
        <v>47</v>
      </c>
      <c r="L26" s="63"/>
      <c r="M26" s="64" t="s">
        <v>47</v>
      </c>
      <c r="N26" s="65"/>
    </row>
    <row r="27" spans="8:8" ht="16.5" customHeight="1">
      <c r="A27" s="31" t="s">
        <v>25</v>
      </c>
      <c r="B27" s="32" t="s">
        <v>2</v>
      </c>
      <c r="C27" s="66">
        <v>336232.5677248758</v>
      </c>
      <c r="D27" s="67"/>
      <c r="E27" s="68">
        <v>4467539.856106668</v>
      </c>
      <c r="F27" s="68"/>
      <c r="G27" s="68">
        <v>221001.76207641017</v>
      </c>
      <c r="H27" s="68"/>
      <c r="I27" s="68">
        <v>32658.425977389186</v>
      </c>
      <c r="J27" s="68"/>
      <c r="K27" s="68">
        <v>943206.2610898014</v>
      </c>
      <c r="L27" s="68"/>
      <c r="M27" s="69">
        <v>6000638.8729751455</v>
      </c>
      <c r="N27" s="70"/>
    </row>
    <row r="28" spans="8:8" ht="16.5" customHeight="1">
      <c r="A28" s="42" t="s">
        <v>26</v>
      </c>
      <c r="B28" s="43" t="s">
        <v>3</v>
      </c>
      <c r="C28" s="66">
        <v>3030.799898763719</v>
      </c>
      <c r="D28" s="67"/>
      <c r="E28" s="68">
        <v>0.0</v>
      </c>
      <c r="F28" s="68"/>
      <c r="G28" s="68">
        <v>20055.919032784426</v>
      </c>
      <c r="H28" s="68"/>
      <c r="I28" s="68">
        <v>345.67594909586427</v>
      </c>
      <c r="J28" s="68"/>
      <c r="K28" s="68">
        <v>0.0</v>
      </c>
      <c r="L28" s="68"/>
      <c r="M28" s="69">
        <v>23432.39488064401</v>
      </c>
      <c r="N28" s="70"/>
    </row>
    <row r="29" spans="8:8" ht="16.5" customHeight="1">
      <c r="A29" s="42" t="s">
        <v>27</v>
      </c>
      <c r="B29" s="43" t="s">
        <v>4</v>
      </c>
      <c r="C29" s="66">
        <v>83979.66755463212</v>
      </c>
      <c r="D29" s="67"/>
      <c r="E29" s="68">
        <v>0.0</v>
      </c>
      <c r="F29" s="68"/>
      <c r="G29" s="68">
        <v>416762.82292056375</v>
      </c>
      <c r="H29" s="68"/>
      <c r="I29" s="68">
        <v>30350.7267444758</v>
      </c>
      <c r="J29" s="68"/>
      <c r="K29" s="68">
        <v>19004.237455939205</v>
      </c>
      <c r="L29" s="68"/>
      <c r="M29" s="69">
        <v>550097.4546756109</v>
      </c>
      <c r="N29" s="70"/>
    </row>
    <row r="30" spans="8:8" ht="16.5" customHeight="1">
      <c r="A30" s="42" t="s">
        <v>28</v>
      </c>
      <c r="B30" s="43" t="s">
        <v>5</v>
      </c>
      <c r="C30" s="66">
        <v>0.0</v>
      </c>
      <c r="D30" s="67"/>
      <c r="E30" s="68">
        <v>0.0</v>
      </c>
      <c r="F30" s="68"/>
      <c r="G30" s="68">
        <v>1161.0114557659333</v>
      </c>
      <c r="H30" s="68"/>
      <c r="I30" s="68">
        <v>0.0</v>
      </c>
      <c r="J30" s="68"/>
      <c r="K30" s="68">
        <v>0.0</v>
      </c>
      <c r="L30" s="68"/>
      <c r="M30" s="69">
        <v>1161.0114557659333</v>
      </c>
      <c r="N30" s="70"/>
    </row>
    <row r="31" spans="8:8" ht="16.5" customHeight="1">
      <c r="A31" s="42" t="s">
        <v>29</v>
      </c>
      <c r="B31" s="43" t="s">
        <v>6</v>
      </c>
      <c r="C31" s="66">
        <v>2219.4454639641</v>
      </c>
      <c r="D31" s="67"/>
      <c r="E31" s="68">
        <v>0.0</v>
      </c>
      <c r="F31" s="68"/>
      <c r="G31" s="68">
        <v>3334.9716431902143</v>
      </c>
      <c r="H31" s="68"/>
      <c r="I31" s="68">
        <v>0.0</v>
      </c>
      <c r="J31" s="68"/>
      <c r="K31" s="68">
        <v>0.0</v>
      </c>
      <c r="L31" s="68"/>
      <c r="M31" s="69">
        <v>5554.417107154314</v>
      </c>
      <c r="N31" s="70"/>
    </row>
    <row r="32" spans="8:8" ht="16.5" customHeight="1">
      <c r="A32" s="42" t="s">
        <v>30</v>
      </c>
      <c r="B32" s="43" t="s">
        <v>7</v>
      </c>
      <c r="C32" s="66">
        <v>145824.96345657617</v>
      </c>
      <c r="D32" s="67"/>
      <c r="E32" s="68">
        <v>0.0</v>
      </c>
      <c r="F32" s="68"/>
      <c r="G32" s="68">
        <v>194964.69790382715</v>
      </c>
      <c r="H32" s="68"/>
      <c r="I32" s="68">
        <v>16163.062320150251</v>
      </c>
      <c r="J32" s="68"/>
      <c r="K32" s="68">
        <v>2797.715871225813</v>
      </c>
      <c r="L32" s="68"/>
      <c r="M32" s="69">
        <v>359750.43955177936</v>
      </c>
      <c r="N32" s="70"/>
    </row>
    <row r="33" spans="8:8" ht="16.5" customHeight="1">
      <c r="A33" s="42" t="s">
        <v>31</v>
      </c>
      <c r="B33" s="43" t="s">
        <v>8</v>
      </c>
      <c r="C33" s="66">
        <v>81663.00814102268</v>
      </c>
      <c r="D33" s="67"/>
      <c r="E33" s="68">
        <v>0.0</v>
      </c>
      <c r="F33" s="68"/>
      <c r="G33" s="68">
        <v>395881.0455864934</v>
      </c>
      <c r="H33" s="68"/>
      <c r="I33" s="68">
        <v>17170.32601874389</v>
      </c>
      <c r="J33" s="68"/>
      <c r="K33" s="68">
        <v>17468.667525842982</v>
      </c>
      <c r="L33" s="68"/>
      <c r="M33" s="69">
        <v>512183.04727210297</v>
      </c>
      <c r="N33" s="70"/>
    </row>
    <row r="34" spans="8:8" ht="16.5" customHeight="1">
      <c r="A34" s="42" t="s">
        <v>32</v>
      </c>
      <c r="B34" s="43" t="s">
        <v>9</v>
      </c>
      <c r="C34" s="66">
        <v>0.0</v>
      </c>
      <c r="D34" s="67"/>
      <c r="E34" s="68">
        <v>0.0</v>
      </c>
      <c r="F34" s="68"/>
      <c r="G34" s="68">
        <v>15171.959631690894</v>
      </c>
      <c r="H34" s="68"/>
      <c r="I34" s="68">
        <v>0.0</v>
      </c>
      <c r="J34" s="68"/>
      <c r="K34" s="68">
        <v>4221.385255216712</v>
      </c>
      <c r="L34" s="68"/>
      <c r="M34" s="69">
        <v>19393.344886907606</v>
      </c>
      <c r="N34" s="70"/>
    </row>
    <row r="35" spans="8:8" ht="16.5" customHeight="1">
      <c r="A35" s="42" t="s">
        <v>33</v>
      </c>
      <c r="B35" s="43" t="s">
        <v>10</v>
      </c>
      <c r="C35" s="66">
        <v>157691.51055720475</v>
      </c>
      <c r="D35" s="67"/>
      <c r="E35" s="68">
        <v>0.0</v>
      </c>
      <c r="F35" s="68"/>
      <c r="G35" s="68">
        <v>163182.839714894</v>
      </c>
      <c r="H35" s="68"/>
      <c r="I35" s="68">
        <v>1454.7894213171626</v>
      </c>
      <c r="J35" s="68"/>
      <c r="K35" s="68">
        <v>4722.800985041893</v>
      </c>
      <c r="L35" s="68"/>
      <c r="M35" s="69">
        <v>327051.94067845785</v>
      </c>
      <c r="N35" s="70"/>
    </row>
    <row r="36" spans="8:8" ht="16.5" customHeight="1">
      <c r="A36" s="42" t="s">
        <v>34</v>
      </c>
      <c r="B36" s="43" t="s">
        <v>11</v>
      </c>
      <c r="C36" s="66">
        <v>56330.964494066706</v>
      </c>
      <c r="D36" s="67"/>
      <c r="E36" s="68">
        <v>0.0</v>
      </c>
      <c r="F36" s="68"/>
      <c r="G36" s="68">
        <v>25729.428076689583</v>
      </c>
      <c r="H36" s="68"/>
      <c r="I36" s="68">
        <v>2021.2597546696693</v>
      </c>
      <c r="J36" s="68"/>
      <c r="K36" s="68">
        <v>0.0</v>
      </c>
      <c r="L36" s="68"/>
      <c r="M36" s="69">
        <v>84081.65232542595</v>
      </c>
      <c r="N36" s="70"/>
    </row>
    <row r="37" spans="8:8" ht="16.5" customHeight="1">
      <c r="A37" s="42" t="s">
        <v>35</v>
      </c>
      <c r="B37" s="43" t="s">
        <v>12</v>
      </c>
      <c r="C37" s="66">
        <v>95216.66948259364</v>
      </c>
      <c r="D37" s="67"/>
      <c r="E37" s="68">
        <v>0.0</v>
      </c>
      <c r="F37" s="68"/>
      <c r="G37" s="68">
        <v>12317.129416911224</v>
      </c>
      <c r="H37" s="68"/>
      <c r="I37" s="68">
        <v>0.0</v>
      </c>
      <c r="J37" s="68"/>
      <c r="K37" s="68">
        <v>0.0</v>
      </c>
      <c r="L37" s="68"/>
      <c r="M37" s="69">
        <v>107533.79889950487</v>
      </c>
      <c r="N37" s="70"/>
    </row>
    <row r="38" spans="8:8" ht="16.5" customHeight="1">
      <c r="A38" s="42" t="s">
        <v>36</v>
      </c>
      <c r="B38" s="43" t="s">
        <v>13</v>
      </c>
      <c r="C38" s="66">
        <v>84598.77402069875</v>
      </c>
      <c r="D38" s="67"/>
      <c r="E38" s="68">
        <v>0.0</v>
      </c>
      <c r="F38" s="68"/>
      <c r="G38" s="68">
        <v>2085.7308185662964</v>
      </c>
      <c r="H38" s="68"/>
      <c r="I38" s="68">
        <v>0.0</v>
      </c>
      <c r="J38" s="68"/>
      <c r="K38" s="68">
        <v>1202.0317424791508</v>
      </c>
      <c r="L38" s="68"/>
      <c r="M38" s="69">
        <v>87886.5365817442</v>
      </c>
      <c r="N38" s="70"/>
    </row>
    <row r="39" spans="8:8" ht="16.5" customHeight="1">
      <c r="A39" s="42" t="s">
        <v>37</v>
      </c>
      <c r="B39" s="43" t="s">
        <v>14</v>
      </c>
      <c r="C39" s="66">
        <v>0.0</v>
      </c>
      <c r="D39" s="67"/>
      <c r="E39" s="68">
        <v>0.0</v>
      </c>
      <c r="F39" s="68"/>
      <c r="G39" s="68">
        <v>16117.191530418104</v>
      </c>
      <c r="H39" s="68"/>
      <c r="I39" s="68">
        <v>0.0</v>
      </c>
      <c r="J39" s="68"/>
      <c r="K39" s="68">
        <v>0.0</v>
      </c>
      <c r="L39" s="68"/>
      <c r="M39" s="69">
        <v>16117.191530418104</v>
      </c>
      <c r="N39" s="70"/>
    </row>
    <row r="40" spans="8:8" ht="16.5" customHeight="1">
      <c r="A40" s="42" t="s">
        <v>38</v>
      </c>
      <c r="B40" s="43" t="s">
        <v>15</v>
      </c>
      <c r="C40" s="66">
        <v>331128.737775865</v>
      </c>
      <c r="D40" s="67"/>
      <c r="E40" s="68">
        <v>0.0</v>
      </c>
      <c r="F40" s="68"/>
      <c r="G40" s="68">
        <v>129376.73289675135</v>
      </c>
      <c r="H40" s="68"/>
      <c r="I40" s="68">
        <v>34906.737450634115</v>
      </c>
      <c r="J40" s="68"/>
      <c r="K40" s="68">
        <v>6801.189129302762</v>
      </c>
      <c r="L40" s="68"/>
      <c r="M40" s="69">
        <v>502213.39725255326</v>
      </c>
      <c r="N40" s="70"/>
    </row>
    <row r="41" spans="8:8" ht="16.5" customHeight="1">
      <c r="A41" s="42" t="s">
        <v>39</v>
      </c>
      <c r="B41" s="43" t="s">
        <v>16</v>
      </c>
      <c r="C41" s="66">
        <v>26088.655837525843</v>
      </c>
      <c r="D41" s="67"/>
      <c r="E41" s="68">
        <v>0.0</v>
      </c>
      <c r="F41" s="68"/>
      <c r="G41" s="68">
        <v>19129.912405319443</v>
      </c>
      <c r="H41" s="68"/>
      <c r="I41" s="68">
        <v>338.3489502506136</v>
      </c>
      <c r="J41" s="68"/>
      <c r="K41" s="68">
        <v>818.8996525510192</v>
      </c>
      <c r="L41" s="68"/>
      <c r="M41" s="69">
        <v>46375.816845646914</v>
      </c>
      <c r="N41" s="70"/>
    </row>
    <row r="42" spans="8:8" ht="16.5" customHeight="1">
      <c r="A42" s="42" t="s">
        <v>40</v>
      </c>
      <c r="B42" s="43" t="s">
        <v>17</v>
      </c>
      <c r="C42" s="66">
        <v>237906.1600467891</v>
      </c>
      <c r="D42" s="67"/>
      <c r="E42" s="68">
        <v>0.0</v>
      </c>
      <c r="F42" s="68"/>
      <c r="G42" s="68">
        <v>59486.53752886155</v>
      </c>
      <c r="H42" s="68"/>
      <c r="I42" s="68">
        <v>854.9193849653218</v>
      </c>
      <c r="J42" s="68"/>
      <c r="K42" s="68">
        <v>10662.141598464104</v>
      </c>
      <c r="L42" s="68"/>
      <c r="M42" s="69">
        <v>308909.7585590801</v>
      </c>
      <c r="N42" s="70"/>
    </row>
    <row r="43" spans="8:8" ht="16.5" customHeight="1">
      <c r="A43" s="42" t="s">
        <v>41</v>
      </c>
      <c r="B43" s="43" t="s">
        <v>18</v>
      </c>
      <c r="C43" s="66">
        <v>92270.33670817896</v>
      </c>
      <c r="D43" s="67"/>
      <c r="E43" s="68">
        <v>0.0</v>
      </c>
      <c r="F43" s="68"/>
      <c r="G43" s="68">
        <v>18924.162028327628</v>
      </c>
      <c r="H43" s="68"/>
      <c r="I43" s="68">
        <v>1213.677083095925</v>
      </c>
      <c r="J43" s="68"/>
      <c r="K43" s="68">
        <v>1339.4679483790514</v>
      </c>
      <c r="L43" s="68"/>
      <c r="M43" s="69">
        <v>113747.64376798157</v>
      </c>
      <c r="N43" s="70"/>
    </row>
    <row r="44" spans="8:8" ht="16.5" customHeight="1">
      <c r="A44" s="44" t="s">
        <v>42</v>
      </c>
      <c r="B44" s="45" t="s">
        <v>19</v>
      </c>
      <c r="C44" s="71">
        <v>389335.6821329694</v>
      </c>
      <c r="D44" s="72"/>
      <c r="E44" s="68">
        <v>0.0</v>
      </c>
      <c r="F44" s="68"/>
      <c r="G44" s="68">
        <v>187915.19653501717</v>
      </c>
      <c r="H44" s="68"/>
      <c r="I44" s="68">
        <v>12171.71120481233</v>
      </c>
      <c r="J44" s="68"/>
      <c r="K44" s="68">
        <v>71703.17600508261</v>
      </c>
      <c r="L44" s="68"/>
      <c r="M44" s="69">
        <v>661125.7658778813</v>
      </c>
      <c r="N44" s="70"/>
    </row>
    <row r="45" spans="8:8" ht="16.5" customHeight="1">
      <c r="A45" s="46"/>
      <c r="B45" s="47" t="s">
        <v>43</v>
      </c>
      <c r="C45" s="73">
        <v>2123517.9432957266</v>
      </c>
      <c r="D45" s="74"/>
      <c r="E45" s="73">
        <v>4467539.856106668</v>
      </c>
      <c r="F45" s="75"/>
      <c r="G45" s="73">
        <v>1902599.0512024823</v>
      </c>
      <c r="H45" s="75"/>
      <c r="I45" s="73">
        <v>149649.66025960015</v>
      </c>
      <c r="J45" s="75"/>
      <c r="K45" s="73">
        <v>1083947.9742593267</v>
      </c>
      <c r="L45" s="75"/>
      <c r="M45" s="76">
        <v>9727254.485123804</v>
      </c>
      <c r="N45" s="77"/>
    </row>
    <row r="47" spans="8:8" ht="16.5" customHeight="1">
      <c r="A47" s="4" t="s">
        <v>51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5"/>
      <c r="N47" s="5"/>
    </row>
    <row r="48" spans="8:8" ht="16.5" customHeight="1">
      <c r="A48" s="6"/>
      <c r="B48" s="7" t="s">
        <v>44</v>
      </c>
      <c r="C48" s="8" t="s">
        <v>22</v>
      </c>
      <c r="D48" s="9"/>
      <c r="E48" s="10" t="s">
        <v>23</v>
      </c>
      <c r="F48" s="11"/>
      <c r="G48" s="12" t="s">
        <v>24</v>
      </c>
      <c r="H48" s="13"/>
      <c r="I48" s="14" t="s">
        <v>20</v>
      </c>
      <c r="J48" s="15"/>
      <c r="K48" s="16" t="s">
        <v>21</v>
      </c>
      <c r="L48" s="17"/>
      <c r="M48" s="59" t="s">
        <v>43</v>
      </c>
      <c r="N48" s="60"/>
    </row>
    <row r="49" spans="8:8" ht="16.5" customHeight="1">
      <c r="A49" s="21"/>
      <c r="B49" s="22"/>
      <c r="C49" s="66" t="s">
        <v>1</v>
      </c>
      <c r="D49" s="68"/>
      <c r="E49" s="66" t="s">
        <v>1</v>
      </c>
      <c r="F49" s="68"/>
      <c r="G49" s="66" t="s">
        <v>1</v>
      </c>
      <c r="H49" s="68"/>
      <c r="I49" s="66" t="s">
        <v>1</v>
      </c>
      <c r="J49" s="68"/>
      <c r="K49" s="66" t="s">
        <v>1</v>
      </c>
      <c r="L49" s="68"/>
      <c r="M49" s="78" t="s">
        <v>1</v>
      </c>
      <c r="N49" s="79"/>
    </row>
    <row r="50" spans="8:8" ht="16.5" customHeight="1">
      <c r="A50" s="31" t="s">
        <v>25</v>
      </c>
      <c r="B50" s="32" t="s">
        <v>2</v>
      </c>
      <c r="C50" s="66">
        <v>185390.01476100885</v>
      </c>
      <c r="D50" s="68"/>
      <c r="E50" s="66">
        <v>2153465.2390311654</v>
      </c>
      <c r="F50" s="68"/>
      <c r="G50" s="66">
        <v>81902.10949559904</v>
      </c>
      <c r="H50" s="68"/>
      <c r="I50" s="66">
        <v>13795.523611338833</v>
      </c>
      <c r="J50" s="68"/>
      <c r="K50" s="66">
        <v>974017.0134448134</v>
      </c>
      <c r="L50" s="68"/>
      <c r="M50" s="69">
        <v>3408569.900343925</v>
      </c>
      <c r="N50" s="70"/>
    </row>
    <row r="51" spans="8:8" ht="16.5" customHeight="1">
      <c r="A51" s="42" t="s">
        <v>26</v>
      </c>
      <c r="B51" s="43" t="s">
        <v>3</v>
      </c>
      <c r="C51" s="66">
        <v>0.0</v>
      </c>
      <c r="D51" s="68"/>
      <c r="E51" s="66">
        <v>0.0</v>
      </c>
      <c r="F51" s="68"/>
      <c r="G51" s="66">
        <v>2183.38926547928</v>
      </c>
      <c r="H51" s="68"/>
      <c r="I51" s="66">
        <v>0.0</v>
      </c>
      <c r="J51" s="68"/>
      <c r="K51" s="66">
        <v>0.0</v>
      </c>
      <c r="L51" s="68"/>
      <c r="M51" s="69">
        <v>2183.38926547928</v>
      </c>
      <c r="N51" s="70"/>
    </row>
    <row r="52" spans="8:8" ht="16.5" customHeight="1">
      <c r="A52" s="42" t="s">
        <v>27</v>
      </c>
      <c r="B52" s="43" t="s">
        <v>4</v>
      </c>
      <c r="C52" s="66">
        <v>60236.11949211085</v>
      </c>
      <c r="D52" s="68"/>
      <c r="E52" s="66">
        <v>0.0</v>
      </c>
      <c r="F52" s="68"/>
      <c r="G52" s="66">
        <v>640260.2054209762</v>
      </c>
      <c r="H52" s="68"/>
      <c r="I52" s="66">
        <v>13050.58069224452</v>
      </c>
      <c r="J52" s="68"/>
      <c r="K52" s="66">
        <v>76709.80959808956</v>
      </c>
      <c r="L52" s="68"/>
      <c r="M52" s="69">
        <v>790256.7152034211</v>
      </c>
      <c r="N52" s="70"/>
    </row>
    <row r="53" spans="8:8" ht="16.5" customHeight="1">
      <c r="A53" s="42" t="s">
        <v>28</v>
      </c>
      <c r="B53" s="43" t="s">
        <v>5</v>
      </c>
      <c r="C53" s="66">
        <v>0.0</v>
      </c>
      <c r="D53" s="68"/>
      <c r="E53" s="66">
        <v>0.0</v>
      </c>
      <c r="F53" s="68"/>
      <c r="G53" s="66">
        <v>0.0</v>
      </c>
      <c r="H53" s="68"/>
      <c r="I53" s="66">
        <v>0.0</v>
      </c>
      <c r="J53" s="68"/>
      <c r="K53" s="66">
        <v>0.0</v>
      </c>
      <c r="L53" s="68"/>
      <c r="M53" s="69">
        <v>0.0</v>
      </c>
      <c r="N53" s="70"/>
    </row>
    <row r="54" spans="8:8" ht="16.5" customHeight="1">
      <c r="A54" s="42" t="s">
        <v>29</v>
      </c>
      <c r="B54" s="43" t="s">
        <v>6</v>
      </c>
      <c r="C54" s="66">
        <v>0.0</v>
      </c>
      <c r="D54" s="68"/>
      <c r="E54" s="66">
        <v>0.0</v>
      </c>
      <c r="F54" s="68"/>
      <c r="G54" s="66">
        <v>5439.605210425591</v>
      </c>
      <c r="H54" s="68"/>
      <c r="I54" s="66">
        <v>0.0</v>
      </c>
      <c r="J54" s="68"/>
      <c r="K54" s="66">
        <v>485.31199957556504</v>
      </c>
      <c r="L54" s="68"/>
      <c r="M54" s="69">
        <v>5924.9172100011565</v>
      </c>
      <c r="N54" s="70"/>
    </row>
    <row r="55" spans="8:8" ht="16.5" customHeight="1">
      <c r="A55" s="42" t="s">
        <v>30</v>
      </c>
      <c r="B55" s="43" t="s">
        <v>7</v>
      </c>
      <c r="C55" s="66">
        <v>1419.1515513630163</v>
      </c>
      <c r="D55" s="68"/>
      <c r="E55" s="66">
        <v>0.0</v>
      </c>
      <c r="F55" s="68"/>
      <c r="G55" s="66">
        <v>5110.504781679463</v>
      </c>
      <c r="H55" s="68"/>
      <c r="I55" s="66">
        <v>0.0</v>
      </c>
      <c r="J55" s="68"/>
      <c r="K55" s="66">
        <v>1125.918720565051</v>
      </c>
      <c r="L55" s="68"/>
      <c r="M55" s="69">
        <v>7655.57505360753</v>
      </c>
      <c r="N55" s="70"/>
    </row>
    <row r="56" spans="8:8" ht="16.5" customHeight="1">
      <c r="A56" s="42" t="s">
        <v>31</v>
      </c>
      <c r="B56" s="43" t="s">
        <v>8</v>
      </c>
      <c r="C56" s="66">
        <v>216849.0674998227</v>
      </c>
      <c r="D56" s="68"/>
      <c r="E56" s="66">
        <v>0.0</v>
      </c>
      <c r="F56" s="68"/>
      <c r="G56" s="66">
        <v>1555605.2768690626</v>
      </c>
      <c r="H56" s="68"/>
      <c r="I56" s="66">
        <v>18198.951837423963</v>
      </c>
      <c r="J56" s="68"/>
      <c r="K56" s="66">
        <v>82210.15741780103</v>
      </c>
      <c r="L56" s="68"/>
      <c r="M56" s="69">
        <v>1872863.4536241102</v>
      </c>
      <c r="N56" s="70"/>
    </row>
    <row r="57" spans="8:8" ht="16.5" customHeight="1">
      <c r="A57" s="42" t="s">
        <v>32</v>
      </c>
      <c r="B57" s="43" t="s">
        <v>9</v>
      </c>
      <c r="C57" s="66">
        <v>0.0</v>
      </c>
      <c r="D57" s="68"/>
      <c r="E57" s="66">
        <v>0.0</v>
      </c>
      <c r="F57" s="68"/>
      <c r="G57" s="66">
        <v>362295.91174714715</v>
      </c>
      <c r="H57" s="68"/>
      <c r="I57" s="66">
        <v>7718.776776490712</v>
      </c>
      <c r="J57" s="68"/>
      <c r="K57" s="66">
        <v>22295.06290393163</v>
      </c>
      <c r="L57" s="68"/>
      <c r="M57" s="69">
        <v>392309.75142756954</v>
      </c>
      <c r="N57" s="70"/>
    </row>
    <row r="58" spans="8:8" ht="16.5" customHeight="1">
      <c r="A58" s="42" t="s">
        <v>33</v>
      </c>
      <c r="B58" s="43" t="s">
        <v>10</v>
      </c>
      <c r="C58" s="66">
        <v>5888.71399220036</v>
      </c>
      <c r="D58" s="68"/>
      <c r="E58" s="66">
        <v>0.0</v>
      </c>
      <c r="F58" s="68"/>
      <c r="G58" s="66">
        <v>0.0</v>
      </c>
      <c r="H58" s="68"/>
      <c r="I58" s="66">
        <v>0.0</v>
      </c>
      <c r="J58" s="68"/>
      <c r="K58" s="66">
        <v>0.0</v>
      </c>
      <c r="L58" s="68"/>
      <c r="M58" s="69">
        <v>5888.71399220036</v>
      </c>
      <c r="N58" s="70"/>
    </row>
    <row r="59" spans="8:8" ht="16.5" customHeight="1">
      <c r="A59" s="42" t="s">
        <v>34</v>
      </c>
      <c r="B59" s="43" t="s">
        <v>11</v>
      </c>
      <c r="C59" s="66">
        <v>16851.281725132852</v>
      </c>
      <c r="D59" s="68"/>
      <c r="E59" s="66">
        <v>0.0</v>
      </c>
      <c r="F59" s="68"/>
      <c r="G59" s="66">
        <v>3333.7210096009535</v>
      </c>
      <c r="H59" s="68"/>
      <c r="I59" s="66">
        <v>0.0</v>
      </c>
      <c r="J59" s="68"/>
      <c r="K59" s="66">
        <v>0.0</v>
      </c>
      <c r="L59" s="68"/>
      <c r="M59" s="69">
        <v>20185.002734733807</v>
      </c>
      <c r="N59" s="70"/>
    </row>
    <row r="60" spans="8:8" ht="16.5" customHeight="1">
      <c r="A60" s="42" t="s">
        <v>35</v>
      </c>
      <c r="B60" s="43" t="s">
        <v>12</v>
      </c>
      <c r="C60" s="66">
        <v>23275.289004185866</v>
      </c>
      <c r="D60" s="68"/>
      <c r="E60" s="66">
        <v>0.0</v>
      </c>
      <c r="F60" s="68"/>
      <c r="G60" s="66">
        <v>685.2764198367748</v>
      </c>
      <c r="H60" s="68"/>
      <c r="I60" s="66">
        <v>0.0</v>
      </c>
      <c r="J60" s="68"/>
      <c r="K60" s="66">
        <v>0.0</v>
      </c>
      <c r="L60" s="68"/>
      <c r="M60" s="69">
        <v>23960.56542402264</v>
      </c>
      <c r="N60" s="70"/>
    </row>
    <row r="61" spans="8:8" ht="16.5" customHeight="1">
      <c r="A61" s="42" t="s">
        <v>36</v>
      </c>
      <c r="B61" s="43" t="s">
        <v>13</v>
      </c>
      <c r="C61" s="66">
        <v>108484.1319126706</v>
      </c>
      <c r="D61" s="68"/>
      <c r="E61" s="66">
        <v>0.0</v>
      </c>
      <c r="F61" s="68"/>
      <c r="G61" s="66">
        <v>0.0</v>
      </c>
      <c r="H61" s="68"/>
      <c r="I61" s="66">
        <v>0.0</v>
      </c>
      <c r="J61" s="68"/>
      <c r="K61" s="66">
        <v>0.0</v>
      </c>
      <c r="L61" s="68"/>
      <c r="M61" s="69">
        <v>108484.1319126706</v>
      </c>
      <c r="N61" s="70"/>
    </row>
    <row r="62" spans="8:8" ht="16.5" customHeight="1">
      <c r="A62" s="42" t="s">
        <v>37</v>
      </c>
      <c r="B62" s="43" t="s">
        <v>14</v>
      </c>
      <c r="C62" s="66">
        <v>0.0</v>
      </c>
      <c r="D62" s="68"/>
      <c r="E62" s="66">
        <v>0.0</v>
      </c>
      <c r="F62" s="68"/>
      <c r="G62" s="66">
        <v>2613.622606886645</v>
      </c>
      <c r="H62" s="68"/>
      <c r="I62" s="66">
        <v>0.0</v>
      </c>
      <c r="J62" s="68"/>
      <c r="K62" s="66">
        <v>0.0</v>
      </c>
      <c r="L62" s="68"/>
      <c r="M62" s="69">
        <v>2613.622606886645</v>
      </c>
      <c r="N62" s="70"/>
    </row>
    <row r="63" spans="8:8" ht="23.25" customHeight="1">
      <c r="A63" s="42" t="s">
        <v>38</v>
      </c>
      <c r="B63" s="43" t="s">
        <v>15</v>
      </c>
      <c r="C63" s="66">
        <v>238556.17756123433</v>
      </c>
      <c r="D63" s="68"/>
      <c r="E63" s="66">
        <v>0.0</v>
      </c>
      <c r="F63" s="68"/>
      <c r="G63" s="66">
        <v>119132.33099370578</v>
      </c>
      <c r="H63" s="68"/>
      <c r="I63" s="66">
        <v>21596.368346903677</v>
      </c>
      <c r="J63" s="68"/>
      <c r="K63" s="66">
        <v>21383.98232073724</v>
      </c>
      <c r="L63" s="68"/>
      <c r="M63" s="69">
        <v>400668.859222581</v>
      </c>
      <c r="N63" s="70"/>
    </row>
    <row r="64" spans="8:8" ht="33.75" customHeight="1">
      <c r="A64" s="42" t="s">
        <v>39</v>
      </c>
      <c r="B64" s="43" t="s">
        <v>16</v>
      </c>
      <c r="C64" s="66">
        <v>4376.008097531594</v>
      </c>
      <c r="D64" s="68"/>
      <c r="E64" s="66">
        <v>0.0</v>
      </c>
      <c r="F64" s="68"/>
      <c r="G64" s="66">
        <v>5215.990150863714</v>
      </c>
      <c r="H64" s="68"/>
      <c r="I64" s="66">
        <v>0.0</v>
      </c>
      <c r="J64" s="68"/>
      <c r="K64" s="66">
        <v>0.0</v>
      </c>
      <c r="L64" s="68"/>
      <c r="M64" s="69">
        <v>9591.998248395308</v>
      </c>
      <c r="N64" s="70"/>
    </row>
    <row r="65" spans="8:8" ht="16.5" customHeight="1">
      <c r="A65" s="42" t="s">
        <v>40</v>
      </c>
      <c r="B65" s="43" t="s">
        <v>17</v>
      </c>
      <c r="C65" s="66">
        <v>348305.8095329529</v>
      </c>
      <c r="D65" s="68"/>
      <c r="E65" s="66">
        <v>0.0</v>
      </c>
      <c r="F65" s="68"/>
      <c r="G65" s="66">
        <v>38089.72496772299</v>
      </c>
      <c r="H65" s="68"/>
      <c r="I65" s="66">
        <v>1095.144327135692</v>
      </c>
      <c r="J65" s="68"/>
      <c r="K65" s="66">
        <v>3733.109562387401</v>
      </c>
      <c r="L65" s="68"/>
      <c r="M65" s="69">
        <v>391223.788390199</v>
      </c>
      <c r="N65" s="70"/>
    </row>
    <row r="66" spans="8:8" ht="16.5" customHeight="1">
      <c r="A66" s="42" t="s">
        <v>41</v>
      </c>
      <c r="B66" s="43" t="s">
        <v>18</v>
      </c>
      <c r="C66" s="66">
        <v>199453.37423765703</v>
      </c>
      <c r="D66" s="68"/>
      <c r="E66" s="66">
        <v>0.0</v>
      </c>
      <c r="F66" s="68"/>
      <c r="G66" s="66">
        <v>14197.566695021842</v>
      </c>
      <c r="H66" s="68"/>
      <c r="I66" s="66">
        <v>934.4779555287689</v>
      </c>
      <c r="J66" s="68"/>
      <c r="K66" s="66">
        <v>40262.22752298125</v>
      </c>
      <c r="L66" s="68"/>
      <c r="M66" s="69">
        <v>254847.64641118888</v>
      </c>
      <c r="N66" s="70"/>
    </row>
    <row r="67" spans="8:8" ht="16.5" customHeight="1">
      <c r="A67" s="42" t="s">
        <v>42</v>
      </c>
      <c r="B67" s="43" t="s">
        <v>19</v>
      </c>
      <c r="C67" s="66">
        <v>246722.89385650243</v>
      </c>
      <c r="D67" s="68"/>
      <c r="E67" s="66">
        <v>0.0</v>
      </c>
      <c r="F67" s="68"/>
      <c r="G67" s="66">
        <v>244221.91869272554</v>
      </c>
      <c r="H67" s="68"/>
      <c r="I67" s="66">
        <v>5631.781443302656</v>
      </c>
      <c r="J67" s="68"/>
      <c r="K67" s="66">
        <v>108011.6638643676</v>
      </c>
      <c r="L67" s="68"/>
      <c r="M67" s="69">
        <v>604588.2578568982</v>
      </c>
      <c r="N67" s="70"/>
    </row>
    <row r="68" spans="8:8" s="80" ht="16.5" customFormat="1" customHeight="1">
      <c r="A68" s="81"/>
      <c r="B68" s="82" t="s">
        <v>43</v>
      </c>
      <c r="C68" s="83">
        <f>SUM(C50:D67)</f>
        <v>1655808.0332243734</v>
      </c>
      <c r="D68" s="84"/>
      <c r="E68" s="83">
        <f t="shared" si="2" ref="E68:N68">SUM(E50:F67)</f>
        <v>2153465.2390311654</v>
      </c>
      <c r="F68" s="84"/>
      <c r="G68" s="83">
        <f t="shared" si="3" ref="G68:N68">SUM(G50:H67)</f>
        <v>3080287.1543267337</v>
      </c>
      <c r="H68" s="84"/>
      <c r="I68" s="83">
        <f t="shared" si="4" ref="I68:N68">SUM(I50:J67)</f>
        <v>82021.60499036881</v>
      </c>
      <c r="J68" s="84"/>
      <c r="K68" s="83">
        <f t="shared" si="5" ref="K68:N68">SUM(K50:L67)</f>
        <v>1330234.25735525</v>
      </c>
      <c r="L68" s="85"/>
      <c r="M68" s="76">
        <f t="shared" si="6" ref="M68:N68">SUM(M50:N67)</f>
        <v>8301816.288927889</v>
      </c>
      <c r="N68" s="77"/>
      <c r="O68" s="86"/>
    </row>
    <row r="69" spans="8:8" ht="16.5" customHeight="1">
      <c r="A69" s="87"/>
      <c r="B69" s="88"/>
      <c r="C69" s="89"/>
      <c r="D69" s="90"/>
      <c r="E69" s="89"/>
      <c r="F69" s="90"/>
      <c r="G69" s="89"/>
      <c r="H69" s="90"/>
      <c r="I69" s="89"/>
      <c r="J69" s="90"/>
      <c r="K69" s="89"/>
      <c r="L69" s="90"/>
      <c r="M69" s="89"/>
      <c r="N69" s="90"/>
    </row>
    <row r="70" spans="8:8" ht="16.5" customHeight="1">
      <c r="A70" s="87"/>
      <c r="B70" s="88"/>
      <c r="C70" s="89"/>
      <c r="D70" s="90"/>
      <c r="E70" s="89"/>
      <c r="F70" s="90"/>
      <c r="G70" s="89"/>
      <c r="H70" s="90"/>
      <c r="I70" s="89"/>
      <c r="J70" s="90"/>
      <c r="K70" s="89"/>
      <c r="L70" s="90"/>
      <c r="M70" s="89"/>
      <c r="N70" s="90"/>
    </row>
    <row r="71" spans="8:8" ht="16.5" customHeight="1">
      <c r="A71" s="137" t="s">
        <v>52</v>
      </c>
      <c r="B71" s="137"/>
      <c r="C71" s="137"/>
      <c r="D71" s="137"/>
      <c r="E71" s="137"/>
      <c r="F71" s="137"/>
      <c r="G71" s="137"/>
      <c r="H71" s="137"/>
      <c r="I71" s="137"/>
      <c r="J71" s="137"/>
      <c r="K71" s="137"/>
      <c r="L71" s="137"/>
      <c r="M71" s="137"/>
      <c r="N71" s="137"/>
    </row>
    <row r="72" spans="8:8" ht="27.75" customHeight="1">
      <c r="A72" s="138"/>
      <c r="B72" s="139" t="s">
        <v>44</v>
      </c>
      <c r="C72" s="140" t="s">
        <v>22</v>
      </c>
      <c r="D72" s="141"/>
      <c r="E72" s="142" t="s">
        <v>23</v>
      </c>
      <c r="F72" s="143"/>
      <c r="G72" s="144" t="s">
        <v>24</v>
      </c>
      <c r="H72" s="145"/>
      <c r="I72" s="146" t="s">
        <v>20</v>
      </c>
      <c r="J72" s="147"/>
      <c r="K72" s="148" t="s">
        <v>21</v>
      </c>
      <c r="L72" s="149"/>
      <c r="M72" s="150" t="s">
        <v>43</v>
      </c>
      <c r="N72" s="150"/>
    </row>
    <row r="73" spans="8:8" ht="26.25" customHeight="1">
      <c r="A73" s="151"/>
      <c r="B73" s="152"/>
      <c r="C73" s="153" t="s">
        <v>0</v>
      </c>
      <c r="D73" s="153" t="s">
        <v>1</v>
      </c>
      <c r="E73" s="154" t="s">
        <v>0</v>
      </c>
      <c r="F73" s="154" t="s">
        <v>1</v>
      </c>
      <c r="G73" s="155" t="s">
        <v>0</v>
      </c>
      <c r="H73" s="155" t="s">
        <v>1</v>
      </c>
      <c r="I73" s="156" t="s">
        <v>0</v>
      </c>
      <c r="J73" s="156" t="s">
        <v>1</v>
      </c>
      <c r="K73" s="157" t="s">
        <v>0</v>
      </c>
      <c r="L73" s="157" t="s">
        <v>1</v>
      </c>
      <c r="M73" s="158" t="s">
        <v>0</v>
      </c>
      <c r="N73" s="158" t="s">
        <v>1</v>
      </c>
    </row>
    <row r="74" spans="8:8" ht="16.5" customHeight="1">
      <c r="A74" s="159" t="s">
        <v>25</v>
      </c>
      <c r="B74" s="160" t="s">
        <v>2</v>
      </c>
      <c r="C74" s="161">
        <v>15.833752136939264</v>
      </c>
      <c r="D74" s="161">
        <v>11.196347103111755</v>
      </c>
      <c r="E74" s="162">
        <v>100.0</v>
      </c>
      <c r="F74" s="162">
        <v>100.0</v>
      </c>
      <c r="G74" s="163">
        <v>11.615782207855746</v>
      </c>
      <c r="H74" s="163">
        <v>2.658911503771816</v>
      </c>
      <c r="I74" s="164">
        <v>21.823254339993817</v>
      </c>
      <c r="J74" s="164">
        <v>16.81937778827754</v>
      </c>
      <c r="K74" s="165">
        <v>87.01582395910694</v>
      </c>
      <c r="L74" s="165">
        <v>73.22146517120512</v>
      </c>
      <c r="M74" s="166">
        <v>61.688926532683105</v>
      </c>
      <c r="N74" s="166">
        <v>41.058122484472776</v>
      </c>
    </row>
    <row r="75" spans="8:8" ht="16.5" customHeight="1">
      <c r="A75" s="167" t="s">
        <v>26</v>
      </c>
      <c r="B75" s="168" t="s">
        <v>3</v>
      </c>
      <c r="C75" s="161">
        <v>0.1427254197842981</v>
      </c>
      <c r="D75" s="161">
        <v>0.0</v>
      </c>
      <c r="E75" s="162"/>
      <c r="F75" s="162"/>
      <c r="G75" s="163">
        <v>1.0541327149358488</v>
      </c>
      <c r="H75" s="163">
        <v>0.07088265334004254</v>
      </c>
      <c r="I75" s="164">
        <v>0.23099013288517564</v>
      </c>
      <c r="J75" s="164">
        <v>0.0</v>
      </c>
      <c r="K75" s="165">
        <v>0.0</v>
      </c>
      <c r="L75" s="165">
        <v>0.0</v>
      </c>
      <c r="M75" s="166">
        <v>0.24089423091047846</v>
      </c>
      <c r="N75" s="166">
        <v>0.026300139505511105</v>
      </c>
    </row>
    <row r="76" spans="8:8" ht="16.5" customHeight="1">
      <c r="A76" s="167" t="s">
        <v>27</v>
      </c>
      <c r="B76" s="168" t="s">
        <v>4</v>
      </c>
      <c r="C76" s="161">
        <v>3.954742545019169</v>
      </c>
      <c r="D76" s="161">
        <v>3.637868538106581</v>
      </c>
      <c r="E76" s="162"/>
      <c r="F76" s="162"/>
      <c r="G76" s="163">
        <v>21.90492120014256</v>
      </c>
      <c r="H76" s="163">
        <v>20.785731113465605</v>
      </c>
      <c r="I76" s="164">
        <v>20.281186533818925</v>
      </c>
      <c r="J76" s="164">
        <v>15.911150109507068</v>
      </c>
      <c r="K76" s="165">
        <v>1.753242582414991</v>
      </c>
      <c r="L76" s="165">
        <v>5.766639159526891</v>
      </c>
      <c r="M76" s="166">
        <v>5.6552180835496</v>
      </c>
      <c r="N76" s="166">
        <v>9.519082182743364</v>
      </c>
    </row>
    <row r="77" spans="8:8" ht="16.5" customHeight="1">
      <c r="A77" s="42" t="s">
        <v>28</v>
      </c>
      <c r="B77" s="43" t="s">
        <v>5</v>
      </c>
      <c r="C77" s="110">
        <f>100*C7/C$22</f>
        <v>0.0</v>
      </c>
      <c r="D77" s="110">
        <f>100*D7/D$22</f>
        <v>0.0</v>
      </c>
      <c r="E77" s="111"/>
      <c r="F77" s="111"/>
      <c r="G77" s="112">
        <f>100*G7/G$22</f>
        <v>0.0610223922392976</v>
      </c>
      <c r="H77" s="112">
        <f>100*H7/H$22</f>
        <v>0.0</v>
      </c>
      <c r="I77" s="113"/>
      <c r="J77" s="113"/>
      <c r="K77" s="114"/>
      <c r="L77" s="114"/>
      <c r="M77" s="115">
        <f>100*M7/M$22</f>
        <v>0.011935654171909501</v>
      </c>
      <c r="N77" s="115">
        <f>100*N7/N$22</f>
        <v>0.0</v>
      </c>
    </row>
    <row r="78" spans="8:8" ht="16.5" customHeight="1">
      <c r="A78" s="42" t="s">
        <v>29</v>
      </c>
      <c r="B78" s="43" t="s">
        <v>6</v>
      </c>
      <c r="C78" s="110">
        <f>100*C8/C$22</f>
        <v>0.10451738686603668</v>
      </c>
      <c r="D78" s="110">
        <f>100*D8/D$22</f>
        <v>0.0</v>
      </c>
      <c r="E78" s="111"/>
      <c r="F78" s="111"/>
      <c r="G78" s="112">
        <f>100*G8/G$22</f>
        <v>0.1752850471087139</v>
      </c>
      <c r="H78" s="112">
        <f>100*H8/H$22</f>
        <v>0.17659409457280098</v>
      </c>
      <c r="I78" s="113"/>
      <c r="J78" s="113"/>
      <c r="K78" s="114"/>
      <c r="L78" s="114"/>
      <c r="M78" s="115">
        <f>100*M8/M$22</f>
        <v>0.057101591365259934</v>
      </c>
      <c r="N78" s="115">
        <f>100*N8/N$22</f>
        <v>0.07136892703712563</v>
      </c>
    </row>
    <row r="79" spans="8:8" ht="16.5" customHeight="1">
      <c r="A79" s="42" t="s">
        <v>30</v>
      </c>
      <c r="B79" s="43" t="s">
        <v>7</v>
      </c>
      <c r="C79" s="110">
        <f>100*C9/C$22</f>
        <v>6.867140629396048</v>
      </c>
      <c r="D79" s="110">
        <f>100*D9/D$22</f>
        <v>0.08570749283052376</v>
      </c>
      <c r="E79" s="111"/>
      <c r="F79" s="111"/>
      <c r="G79" s="112">
        <f>100*G9/G$22</f>
        <v>10.247282409849065</v>
      </c>
      <c r="H79" s="112">
        <f>100*H9/H$22</f>
        <v>0.1659100118150017</v>
      </c>
      <c r="I79" s="113">
        <f>100*I9/I$22</f>
        <v>10.800600744506788</v>
      </c>
      <c r="J79" s="113">
        <f>100*J9/J$22</f>
        <v>0.0</v>
      </c>
      <c r="K79" s="114">
        <f>100*K9/K$22</f>
        <v>0.2581042575532762</v>
      </c>
      <c r="L79" s="114">
        <f>100*L9/L$22</f>
        <v>0.0846406348610796</v>
      </c>
      <c r="M79" s="115">
        <f>100*M9/M$22</f>
        <v>3.6983759405283063</v>
      </c>
      <c r="N79" s="115">
        <f>100*N9/N$22</f>
        <v>0.09221566446631385</v>
      </c>
    </row>
    <row r="80" spans="8:8" ht="16.5" customHeight="1">
      <c r="A80" s="42" t="s">
        <v>31</v>
      </c>
      <c r="B80" s="43" t="s">
        <v>8</v>
      </c>
      <c r="C80" s="110">
        <f>100*C10/C$22</f>
        <v>3.845647191202005</v>
      </c>
      <c r="D80" s="110">
        <f>100*D10/D$22</f>
        <v>13.096268598090452</v>
      </c>
      <c r="E80" s="111"/>
      <c r="F80" s="111"/>
      <c r="G80" s="112">
        <f>100*G10/G$22</f>
        <v>20.80738163599358</v>
      </c>
      <c r="H80" s="112">
        <f>100*H10/H$22</f>
        <v>50.50195643883322</v>
      </c>
      <c r="I80" s="113">
        <f>100*I10/I$22</f>
        <v>11.47368192414082</v>
      </c>
      <c r="J80" s="113">
        <f>100*J10/J$22</f>
        <v>22.187997710555567</v>
      </c>
      <c r="K80" s="114">
        <f>100*K10/K$22</f>
        <v>1.6115780407061981</v>
      </c>
      <c r="L80" s="114">
        <f>100*L10/L$22</f>
        <v>6.180126317093196</v>
      </c>
      <c r="M80" s="115">
        <f>100*M10/M$22</f>
        <v>5.265443070862396</v>
      </c>
      <c r="N80" s="115">
        <f>100*N10/N$22</f>
        <v>22.55968318790604</v>
      </c>
    </row>
    <row r="81" spans="8:8" ht="16.5" customHeight="1">
      <c r="A81" s="42" t="s">
        <v>32</v>
      </c>
      <c r="B81" s="43" t="s">
        <v>9</v>
      </c>
      <c r="C81" s="110"/>
      <c r="D81" s="110"/>
      <c r="E81" s="111"/>
      <c r="F81" s="111"/>
      <c r="G81" s="112">
        <f>100*G11/G$22</f>
        <v>0.7974333647492307</v>
      </c>
      <c r="H81" s="112">
        <f>100*H11/H$22</f>
        <v>11.761757706201099</v>
      </c>
      <c r="I81" s="113">
        <f>100*I11/I$22</f>
        <v>0.0</v>
      </c>
      <c r="J81" s="113">
        <f>100*J11/J$22</f>
        <v>9.410662931305808</v>
      </c>
      <c r="K81" s="114">
        <f>100*K11/K$22</f>
        <v>0.38944537518982214</v>
      </c>
      <c r="L81" s="114">
        <f>100*L11/L$22</f>
        <v>1.6760253151394786</v>
      </c>
      <c r="M81" s="115">
        <f>100*M11/M$22</f>
        <v>0.19937120917897702</v>
      </c>
      <c r="N81" s="115">
        <f>100*N11/N$22</f>
        <v>4.725589410485896</v>
      </c>
    </row>
    <row r="82" spans="8:8" ht="16.5" customHeight="1">
      <c r="A82" s="42" t="s">
        <v>33</v>
      </c>
      <c r="B82" s="43" t="s">
        <v>10</v>
      </c>
      <c r="C82" s="110">
        <f>100*C12/C$22</f>
        <v>7.425956114713377</v>
      </c>
      <c r="D82" s="110">
        <f>100*D12/D$22</f>
        <v>0.35563989750268343</v>
      </c>
      <c r="E82" s="111"/>
      <c r="F82" s="111"/>
      <c r="G82" s="112">
        <f>100*G12/G$22</f>
        <v>8.576838068523111</v>
      </c>
      <c r="H82" s="112">
        <f>100*H12/H$22</f>
        <v>0.0</v>
      </c>
      <c r="I82" s="113">
        <f>100*I12/I$22</f>
        <v>0.9721301196364305</v>
      </c>
      <c r="J82" s="113">
        <f>100*J12/J$22</f>
        <v>0.0</v>
      </c>
      <c r="K82" s="114">
        <f>100*K12/K$22</f>
        <v>0.43570365895734375</v>
      </c>
      <c r="L82" s="114">
        <f>100*L12/L$22</f>
        <v>0.0</v>
      </c>
      <c r="M82" s="115">
        <f>100*M12/M$22</f>
        <v>3.362222517963611</v>
      </c>
      <c r="N82" s="115">
        <f>100*N12/N$22</f>
        <v>0.07093283911924336</v>
      </c>
    </row>
    <row r="83" spans="8:8" ht="16.5" customHeight="1">
      <c r="A83" s="42" t="s">
        <v>34</v>
      </c>
      <c r="B83" s="43" t="s">
        <v>11</v>
      </c>
      <c r="C83" s="110">
        <f>100*C13/C$22</f>
        <v>2.6527190256108852</v>
      </c>
      <c r="D83" s="110">
        <f>100*D13/D$22</f>
        <v>1.0177074508038328</v>
      </c>
      <c r="E83" s="111"/>
      <c r="F83" s="111"/>
      <c r="G83" s="112">
        <f>100*G13/G$22</f>
        <v>1.352330542813424</v>
      </c>
      <c r="H83" s="112">
        <f>100*H13/H$22</f>
        <v>0.1082276048490555</v>
      </c>
      <c r="I83" s="113">
        <f>100*I13/I$22</f>
        <v>1.3506611048520598</v>
      </c>
      <c r="J83" s="113">
        <f>100*J13/J$22</f>
        <v>0.0</v>
      </c>
      <c r="K83" s="114"/>
      <c r="L83" s="114"/>
      <c r="M83" s="115">
        <f>100*M13/M$22</f>
        <v>0.864392439346731</v>
      </c>
      <c r="N83" s="115">
        <f>100*N13/N$22</f>
        <v>0.24313959779686398</v>
      </c>
    </row>
    <row r="84" spans="8:8" ht="16.5" customHeight="1">
      <c r="A84" s="42" t="s">
        <v>35</v>
      </c>
      <c r="B84" s="43" t="s">
        <v>12</v>
      </c>
      <c r="C84" s="110">
        <f>100*C14/C$22</f>
        <v>4.483911698660581</v>
      </c>
      <c r="D84" s="110">
        <f>100*D14/D$22</f>
        <v>1.4056755697012555</v>
      </c>
      <c r="E84" s="111"/>
      <c r="F84" s="111"/>
      <c r="G84" s="112">
        <f>100*G14/G$22</f>
        <v>0.6473843981540168</v>
      </c>
      <c r="H84" s="112">
        <f>100*H14/H$22</f>
        <v>0.022247160264724005</v>
      </c>
      <c r="I84" s="113">
        <f>100*I14/I$22</f>
        <v>0.0</v>
      </c>
      <c r="J84" s="113">
        <f>100*J14/J$22</f>
        <v>0.0</v>
      </c>
      <c r="K84" s="114"/>
      <c r="L84" s="114"/>
      <c r="M84" s="115">
        <f>100*M14/M$22</f>
        <v>1.1054897254303326</v>
      </c>
      <c r="N84" s="115">
        <f>100*N14/N$22</f>
        <v>0.28861835278117126</v>
      </c>
    </row>
    <row r="85" spans="8:8" ht="16.5" customHeight="1">
      <c r="A85" s="42" t="s">
        <v>36</v>
      </c>
      <c r="B85" s="43" t="s">
        <v>13</v>
      </c>
      <c r="C85" s="110">
        <f>100*C15/C$22</f>
        <v>3.983897300599231</v>
      </c>
      <c r="D85" s="110">
        <f>100*D15/D$22</f>
        <v>6.5517336391597425</v>
      </c>
      <c r="E85" s="111"/>
      <c r="F85" s="111"/>
      <c r="G85" s="112">
        <f>100*G15/G$22</f>
        <v>0.10962534735040844</v>
      </c>
      <c r="H85" s="112">
        <f>100*H15/H$22</f>
        <v>0.0</v>
      </c>
      <c r="I85" s="113">
        <f>100*I15/I$22</f>
        <v>0.0</v>
      </c>
      <c r="J85" s="113">
        <f>100*J15/J$22</f>
        <v>0.0</v>
      </c>
      <c r="K85" s="114">
        <f>100*K15/K$22</f>
        <v>0.11089385939399093</v>
      </c>
      <c r="L85" s="114">
        <f>100*L15/L$22</f>
        <v>0.0</v>
      </c>
      <c r="M85" s="115">
        <f>100*M15/M$22</f>
        <v>0.903508145244394</v>
      </c>
      <c r="N85" s="115">
        <f>100*N15/N$22</f>
        <v>1.3067517774075006</v>
      </c>
    </row>
    <row r="86" spans="8:8" ht="16.5" customHeight="1">
      <c r="A86" s="42" t="s">
        <v>37</v>
      </c>
      <c r="B86" s="43" t="s">
        <v>14</v>
      </c>
      <c r="C86" s="110">
        <f>100*C16/C$22</f>
        <v>0.0</v>
      </c>
      <c r="D86" s="110">
        <f>100*D16/D$22</f>
        <v>0.0</v>
      </c>
      <c r="E86" s="111"/>
      <c r="F86" s="111"/>
      <c r="G86" s="112">
        <f>100*G16/G$22</f>
        <v>0.8471144522137601</v>
      </c>
      <c r="H86" s="112">
        <f>100*H16/H$22</f>
        <v>0.08484996612135375</v>
      </c>
      <c r="I86" s="113">
        <f>100*I16/I$22</f>
        <v>0.0</v>
      </c>
      <c r="J86" s="113">
        <f>100*J16/J$22</f>
        <v>0.0</v>
      </c>
      <c r="K86" s="114">
        <f>100*K16/K$22</f>
        <v>0.0</v>
      </c>
      <c r="L86" s="114">
        <f>100*L16/L$22</f>
        <v>0.0</v>
      </c>
      <c r="M86" s="115">
        <f>100*M16/M$22</f>
        <v>0.16569106478160547</v>
      </c>
      <c r="N86" s="115">
        <f>100*N16/N$22</f>
        <v>0.03148253967475077</v>
      </c>
    </row>
    <row r="87" spans="8:8" ht="16.5" customHeight="1">
      <c r="A87" s="42" t="s">
        <v>38</v>
      </c>
      <c r="B87" s="43" t="s">
        <v>15</v>
      </c>
      <c r="C87" s="110">
        <f>100*C17/C$22</f>
        <v>15.59340427620541</v>
      </c>
      <c r="D87" s="110">
        <f>100*D17/D$22</f>
        <v>14.407236393019017</v>
      </c>
      <c r="E87" s="111"/>
      <c r="F87" s="111"/>
      <c r="G87" s="112">
        <f>100*G17/G$22</f>
        <v>6.799999864132307</v>
      </c>
      <c r="H87" s="112">
        <f>100*H17/H$22</f>
        <v>3.8675722432684965</v>
      </c>
      <c r="I87" s="113">
        <f>100*I17/I$22</f>
        <v>23.3256376192774</v>
      </c>
      <c r="J87" s="113">
        <f>100*J17/J$22</f>
        <v>26.33009723406361</v>
      </c>
      <c r="K87" s="114">
        <f>100*K17/K$22</f>
        <v>0.6274460851269258</v>
      </c>
      <c r="L87" s="114">
        <f>100*L17/L$22</f>
        <v>1.6075350790658876</v>
      </c>
      <c r="M87" s="115">
        <f>100*M17/M$22</f>
        <v>5.162951149480092</v>
      </c>
      <c r="N87" s="115">
        <f>100*N17/N$22</f>
        <v>4.826279518578989</v>
      </c>
    </row>
    <row r="88" spans="8:8" ht="16.5" customHeight="1">
      <c r="A88" s="42" t="s">
        <v>39</v>
      </c>
      <c r="B88" s="43" t="s">
        <v>16</v>
      </c>
      <c r="C88" s="110">
        <f>100*C18/C$22</f>
        <v>1.2285582949695222</v>
      </c>
      <c r="D88" s="110">
        <f>100*D18/D$22</f>
        <v>0.26428233283843566</v>
      </c>
      <c r="E88" s="111"/>
      <c r="F88" s="111"/>
      <c r="G88" s="112">
        <f>100*G18/G$22</f>
        <v>1.005462101604063</v>
      </c>
      <c r="H88" s="112">
        <f>100*H18/H$22</f>
        <v>0.1693345421882846</v>
      </c>
      <c r="I88" s="113">
        <f>100*I18/I$22</f>
        <v>0.2260940316628004</v>
      </c>
      <c r="J88" s="113">
        <f>100*J18/J$22</f>
        <v>0.0</v>
      </c>
      <c r="K88" s="114">
        <f>100*K18/K$22</f>
        <v>0.07554787425204444</v>
      </c>
      <c r="L88" s="114">
        <f>100*L18/L$22</f>
        <v>0.0</v>
      </c>
      <c r="M88" s="115">
        <f>100*M18/M$22</f>
        <v>0.47676162802742444</v>
      </c>
      <c r="N88" s="115">
        <f>100*N18/N$22</f>
        <v>0.11554096012926872</v>
      </c>
    </row>
    <row r="89" spans="8:8" ht="16.5" customHeight="1">
      <c r="A89" s="42" t="s">
        <v>40</v>
      </c>
      <c r="B89" s="43" t="s">
        <v>17</v>
      </c>
      <c r="C89" s="110">
        <f>100*C19/C$22</f>
        <v>11.20339768250584</v>
      </c>
      <c r="D89" s="110">
        <f>100*D19/D$22</f>
        <v>21.035397977547742</v>
      </c>
      <c r="E89" s="111"/>
      <c r="F89" s="111"/>
      <c r="G89" s="112">
        <f>100*G19/G$22</f>
        <v>3.1265934612584196</v>
      </c>
      <c r="H89" s="112">
        <f>100*H19/H$22</f>
        <v>1.2365640948188923</v>
      </c>
      <c r="I89" s="113">
        <f>100*I19/I$22</f>
        <v>0.5712805384805263</v>
      </c>
      <c r="J89" s="113">
        <f>100*J19/J$22</f>
        <v>1.3351900724989307</v>
      </c>
      <c r="K89" s="114">
        <f>100*K19/K$22</f>
        <v>0.9836396074036358</v>
      </c>
      <c r="L89" s="114">
        <f>100*L19/L$22</f>
        <v>0.28063550023208006</v>
      </c>
      <c r="M89" s="115">
        <f>100*M19/M$22</f>
        <v>3.1757137538809688</v>
      </c>
      <c r="N89" s="115">
        <f>100*N19/N$22</f>
        <v>4.712508380990954</v>
      </c>
    </row>
    <row r="90" spans="8:8" ht="16.5" customHeight="1">
      <c r="A90" s="42" t="s">
        <v>41</v>
      </c>
      <c r="B90" s="43" t="s">
        <v>18</v>
      </c>
      <c r="C90" s="110">
        <f>100*C20/C$22</f>
        <v>4.345163976574375</v>
      </c>
      <c r="D90" s="110">
        <f>100*D20/D$22</f>
        <v>12.045682243083412</v>
      </c>
      <c r="E90" s="111"/>
      <c r="F90" s="111"/>
      <c r="G90" s="112">
        <f>100*G20/G$22</f>
        <v>0.9946479273374579</v>
      </c>
      <c r="H90" s="112">
        <f>100*H20/H$22</f>
        <v>0.46091698545309945</v>
      </c>
      <c r="I90" s="113">
        <f>100*I20/I$22</f>
        <v>0.8110122542146343</v>
      </c>
      <c r="J90" s="113">
        <f>100*J20/J$22</f>
        <v>1.1393070833452938</v>
      </c>
      <c r="K90" s="114">
        <f>100*K20/K$22</f>
        <v>0.12357308470402598</v>
      </c>
      <c r="L90" s="114">
        <f>100*L20/L$22</f>
        <v>3.026702048933092</v>
      </c>
      <c r="M90" s="115">
        <f>100*M20/M$22</f>
        <v>1.1693704934104419</v>
      </c>
      <c r="N90" s="115">
        <f>100*N20/N$22</f>
        <v>3.069781810892136</v>
      </c>
    </row>
    <row r="91" spans="8:8" ht="16.5" customHeight="1">
      <c r="A91" s="44" t="s">
        <v>42</v>
      </c>
      <c r="B91" s="43" t="s">
        <v>19</v>
      </c>
      <c r="C91" s="110">
        <f>100*C21/C$22</f>
        <v>18.334466320953968</v>
      </c>
      <c r="D91" s="110">
        <f>100*D21/D$22</f>
        <v>14.900452764204568</v>
      </c>
      <c r="E91" s="111"/>
      <c r="F91" s="111"/>
      <c r="G91" s="112">
        <f>100*G21/G$22</f>
        <v>9.87676286373899</v>
      </c>
      <c r="H91" s="112">
        <f>100*H21/H$22</f>
        <v>7.928543881036498</v>
      </c>
      <c r="I91" s="113">
        <f>100*I21/I$22</f>
        <v>8.133470656530612</v>
      </c>
      <c r="J91" s="113">
        <f>100*J21/J$22</f>
        <v>6.866217070446201</v>
      </c>
      <c r="K91" s="114">
        <f>100*K21/K$22</f>
        <v>6.615001615190818</v>
      </c>
      <c r="L91" s="114">
        <f>100*L21/L$22</f>
        <v>8.11974757582282</v>
      </c>
      <c r="M91" s="115">
        <f>100*M21/M$22</f>
        <v>6.7966327691843755</v>
      </c>
      <c r="N91" s="115">
        <f>100*N21/N$22</f>
        <v>7.2826022260121075</v>
      </c>
    </row>
    <row r="92" spans="8:8" ht="23.25" customHeight="1">
      <c r="A92" s="46"/>
      <c r="B92" s="169" t="s">
        <v>43</v>
      </c>
      <c r="C92" s="170">
        <f>SUM(C74:C91)</f>
        <v>100.0</v>
      </c>
      <c r="D92" s="170">
        <f t="shared" si="7" ref="D92:N92">SUM(D74:D91)</f>
        <v>100.0</v>
      </c>
      <c r="E92" s="170">
        <f t="shared" si="7"/>
        <v>100.0</v>
      </c>
      <c r="F92" s="170">
        <f t="shared" si="7"/>
        <v>100.0</v>
      </c>
      <c r="G92" s="170">
        <f t="shared" si="7"/>
        <v>99.99999999999999</v>
      </c>
      <c r="H92" s="170">
        <f t="shared" si="7"/>
        <v>99.99999999999997</v>
      </c>
      <c r="I92" s="170">
        <f t="shared" si="7"/>
        <v>99.99999999999997</v>
      </c>
      <c r="J92" s="170">
        <f t="shared" si="7"/>
        <v>100.00000000000003</v>
      </c>
      <c r="K92" s="170">
        <f t="shared" si="7"/>
        <v>99.99999999999999</v>
      </c>
      <c r="L92" s="170">
        <f t="shared" si="7"/>
        <v>99.96351680187965</v>
      </c>
      <c r="M92" s="170">
        <f t="shared" si="7"/>
        <v>99.99999999999999</v>
      </c>
      <c r="N92" s="171">
        <f t="shared" si="7"/>
        <v>100.0</v>
      </c>
      <c r="O92" s="90"/>
    </row>
    <row r="96" spans="8:8" ht="16.5" customHeight="1">
      <c r="A96" s="4" t="s">
        <v>53</v>
      </c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5"/>
      <c r="N96" s="5"/>
    </row>
    <row r="97" spans="8:8" ht="16.5" customHeight="1">
      <c r="A97" s="6"/>
      <c r="B97" s="7" t="s">
        <v>44</v>
      </c>
      <c r="C97" s="8" t="s">
        <v>22</v>
      </c>
      <c r="D97" s="9"/>
      <c r="E97" s="10" t="s">
        <v>23</v>
      </c>
      <c r="F97" s="11"/>
      <c r="G97" s="12" t="s">
        <v>24</v>
      </c>
      <c r="H97" s="13"/>
      <c r="I97" s="14" t="s">
        <v>20</v>
      </c>
      <c r="J97" s="15"/>
      <c r="K97" s="16" t="s">
        <v>21</v>
      </c>
      <c r="L97" s="17"/>
      <c r="M97" s="172" t="s">
        <v>43</v>
      </c>
      <c r="N97" s="173"/>
      <c r="O97" s="174"/>
    </row>
    <row r="98" spans="8:8" ht="16.5" customHeight="1">
      <c r="A98" s="21"/>
      <c r="B98" s="22"/>
      <c r="C98" s="23" t="s">
        <v>0</v>
      </c>
      <c r="D98" s="23" t="s">
        <v>1</v>
      </c>
      <c r="E98" s="24" t="s">
        <v>0</v>
      </c>
      <c r="F98" s="24" t="s">
        <v>1</v>
      </c>
      <c r="G98" s="25" t="s">
        <v>0</v>
      </c>
      <c r="H98" s="25" t="s">
        <v>1</v>
      </c>
      <c r="I98" s="26" t="s">
        <v>0</v>
      </c>
      <c r="J98" s="26" t="s">
        <v>1</v>
      </c>
      <c r="K98" s="27" t="s">
        <v>0</v>
      </c>
      <c r="L98" s="28" t="s">
        <v>1</v>
      </c>
      <c r="M98" s="123" t="s">
        <v>0</v>
      </c>
      <c r="N98" s="175" t="s">
        <v>1</v>
      </c>
      <c r="O98" s="134" t="s">
        <v>48</v>
      </c>
    </row>
    <row r="99" spans="8:8" ht="16.5" customHeight="1">
      <c r="A99" s="31" t="s">
        <v>25</v>
      </c>
      <c r="B99" s="32" t="s">
        <v>2</v>
      </c>
      <c r="C99" s="110">
        <f>C4/$O4*100</f>
        <v>3.573441463838095</v>
      </c>
      <c r="D99" s="110">
        <f>D4/$O4*100</f>
        <v>1.970303978021022</v>
      </c>
      <c r="E99" s="110">
        <f>E4/$O4*100</f>
        <v>47.480505149114165</v>
      </c>
      <c r="F99" s="110">
        <f>F4/$O4*100</f>
        <v>22.886783478942135</v>
      </c>
      <c r="G99" s="110">
        <f>G4/$O4*100</f>
        <v>2.3487815755888706</v>
      </c>
      <c r="H99" s="110">
        <f>H4/$O4*100</f>
        <v>0.8704462986074037</v>
      </c>
      <c r="I99" s="110">
        <f>I4/$O4*100</f>
        <v>0.34709003449892617</v>
      </c>
      <c r="J99" s="110">
        <f>J4/$O4*100</f>
        <v>0.14661725490093985</v>
      </c>
      <c r="K99" s="110">
        <f>K4/$O4*100</f>
        <v>10.024288798484033</v>
      </c>
      <c r="L99" s="126">
        <f>L4/$O4*100</f>
        <v>10.351741968004296</v>
      </c>
      <c r="M99" s="127">
        <f>M4/$O4*100</f>
        <v>63.77410702152411</v>
      </c>
      <c r="N99" s="128">
        <f>N4/$O4*100</f>
        <v>36.22589297847579</v>
      </c>
      <c r="O99" s="135">
        <f>SUM(M99:N99)</f>
        <v>99.9999999999999</v>
      </c>
    </row>
    <row r="100" spans="8:8" ht="16.5" customHeight="1">
      <c r="A100" s="42" t="s">
        <v>26</v>
      </c>
      <c r="B100" s="43" t="s">
        <v>3</v>
      </c>
      <c r="C100" s="110">
        <f>C5/$O5*100</f>
        <v>11.8317670131617</v>
      </c>
      <c r="D100" s="110">
        <f>D5/$O5*100</f>
        <v>0.0</v>
      </c>
      <c r="E100" s="110">
        <f>E5/$O5*100</f>
        <v>0.0</v>
      </c>
      <c r="F100" s="110">
        <f>F5/$O5*100</f>
        <v>0.0</v>
      </c>
      <c r="G100" s="110">
        <f>G5/$O5*100</f>
        <v>78.29515941568282</v>
      </c>
      <c r="H100" s="110">
        <f>H5/$O5*100</f>
        <v>8.523608931994051</v>
      </c>
      <c r="I100" s="110">
        <f>I5/$O5*100</f>
        <v>1.3494646391614729</v>
      </c>
      <c r="J100" s="110">
        <f>J5/$O5*100</f>
        <v>0.0</v>
      </c>
      <c r="K100" s="110">
        <f>K5/$O5*100</f>
        <v>0.0</v>
      </c>
      <c r="L100" s="126">
        <f>L5/$O5*100</f>
        <v>0.0</v>
      </c>
      <c r="M100" s="127">
        <f>M5/$O5*100</f>
        <v>91.476391068006</v>
      </c>
      <c r="N100" s="128">
        <f>N5/$O5*100</f>
        <v>8.523608931994051</v>
      </c>
      <c r="O100" s="135">
        <f t="shared" si="8" ref="O100:O116">SUM(M100:N100)</f>
        <v>100.00000000000004</v>
      </c>
    </row>
    <row r="101" spans="8:8" ht="16.5" customHeight="1">
      <c r="A101" s="42" t="s">
        <v>27</v>
      </c>
      <c r="B101" s="43" t="s">
        <v>4</v>
      </c>
      <c r="C101" s="110">
        <f>C6/$O6*100</f>
        <v>6.265483365654867</v>
      </c>
      <c r="D101" s="110">
        <f>D6/$O6*100</f>
        <v>4.494044995402015</v>
      </c>
      <c r="E101" s="110">
        <f>E6/$O6*100</f>
        <v>0.0</v>
      </c>
      <c r="F101" s="110">
        <f>F6/$O6*100</f>
        <v>0.0</v>
      </c>
      <c r="G101" s="110">
        <f>G6/$O6*100</f>
        <v>31.093485012112655</v>
      </c>
      <c r="H101" s="110">
        <f>H6/$O6*100</f>
        <v>47.76798698501906</v>
      </c>
      <c r="I101" s="110">
        <f>I6/$O6*100</f>
        <v>2.2643811185527913</v>
      </c>
      <c r="J101" s="110">
        <f>J6/$O6*100</f>
        <v>0.9736665864532168</v>
      </c>
      <c r="K101" s="110">
        <f>K6/$O6*100</f>
        <v>1.4178519292146756</v>
      </c>
      <c r="L101" s="126">
        <f>L6/$O6*100</f>
        <v>5.723100007590732</v>
      </c>
      <c r="M101" s="127">
        <f>M6/$O6*100</f>
        <v>41.04120142553499</v>
      </c>
      <c r="N101" s="128">
        <f>N6/$O6*100</f>
        <v>58.95879857446502</v>
      </c>
      <c r="O101" s="135">
        <f t="shared" si="8"/>
        <v>100.00000000000001</v>
      </c>
    </row>
    <row r="102" spans="8:8" ht="16.5" customHeight="1">
      <c r="A102" s="42" t="s">
        <v>28</v>
      </c>
      <c r="B102" s="43" t="s">
        <v>5</v>
      </c>
      <c r="C102" s="110">
        <f>C7/$O7*100</f>
        <v>0.0</v>
      </c>
      <c r="D102" s="110">
        <f>D7/$O7*100</f>
        <v>0.0</v>
      </c>
      <c r="E102" s="110">
        <f>E7/$O7*100</f>
        <v>0.0</v>
      </c>
      <c r="F102" s="110">
        <f>F7/$O7*100</f>
        <v>0.0</v>
      </c>
      <c r="G102" s="110">
        <f>G7/$O7*100</f>
        <v>100.00000000000028</v>
      </c>
      <c r="H102" s="110">
        <f>H7/$O7*100</f>
        <v>0.0</v>
      </c>
      <c r="I102" s="110">
        <f>I7/$O7*100</f>
        <v>0.0</v>
      </c>
      <c r="J102" s="110">
        <f>J7/$O7*100</f>
        <v>0.0</v>
      </c>
      <c r="K102" s="110">
        <f>K7/$O7*100</f>
        <v>0.0</v>
      </c>
      <c r="L102" s="126">
        <f>L7/$O7*100</f>
        <v>0.0</v>
      </c>
      <c r="M102" s="127">
        <f>M7/$O7*100</f>
        <v>100.00000000000028</v>
      </c>
      <c r="N102" s="128">
        <f>N7/$O7*100</f>
        <v>0.0</v>
      </c>
      <c r="O102" s="135">
        <f t="shared" si="8"/>
        <v>100.00000000000028</v>
      </c>
    </row>
    <row r="103" spans="8:8" ht="16.5" customHeight="1">
      <c r="A103" s="42" t="s">
        <v>29</v>
      </c>
      <c r="B103" s="43" t="s">
        <v>6</v>
      </c>
      <c r="C103" s="110">
        <f>C8/$O8*100</f>
        <v>19.33426976377206</v>
      </c>
      <c r="D103" s="110">
        <f>D8/$O8*100</f>
        <v>0.0</v>
      </c>
      <c r="E103" s="110">
        <f>E8/$O8*100</f>
        <v>0.0</v>
      </c>
      <c r="F103" s="110">
        <f>F8/$O8*100</f>
        <v>0.0</v>
      </c>
      <c r="G103" s="110">
        <f>G8/$O8*100</f>
        <v>29.051960253533295</v>
      </c>
      <c r="H103" s="110">
        <f>H8/$O8*100</f>
        <v>47.38606839158163</v>
      </c>
      <c r="I103" s="110">
        <f>I8/$O8*100</f>
        <v>0.0</v>
      </c>
      <c r="J103" s="110">
        <f>J8/$O8*100</f>
        <v>0.0</v>
      </c>
      <c r="K103" s="110">
        <f>K8/$O8*100</f>
        <v>0.0</v>
      </c>
      <c r="L103" s="126">
        <f>L8/$O8*100</f>
        <v>4.227701591113023</v>
      </c>
      <c r="M103" s="127">
        <f>M8/$O8*100</f>
        <v>48.38623001730535</v>
      </c>
      <c r="N103" s="128">
        <f>N8/$O8*100</f>
        <v>51.613769982694656</v>
      </c>
      <c r="O103" s="135">
        <f t="shared" si="8"/>
        <v>100.0</v>
      </c>
    </row>
    <row r="104" spans="8:8" ht="16.5" customHeight="1">
      <c r="A104" s="42" t="s">
        <v>30</v>
      </c>
      <c r="B104" s="43" t="s">
        <v>7</v>
      </c>
      <c r="C104" s="110">
        <f>C9/$O9*100</f>
        <v>39.69041269321622</v>
      </c>
      <c r="D104" s="110">
        <f>D9/$O9*100</f>
        <v>0.38626247120294427</v>
      </c>
      <c r="E104" s="110">
        <f>E9/$O9*100</f>
        <v>0.0</v>
      </c>
      <c r="F104" s="110">
        <f>F9/$O9*100</f>
        <v>0.0</v>
      </c>
      <c r="G104" s="110">
        <f>G9/$O9*100</f>
        <v>53.065189505193466</v>
      </c>
      <c r="H104" s="110">
        <f>H9/$O9*100</f>
        <v>1.3909692760932113</v>
      </c>
      <c r="I104" s="110">
        <f>I9/$O9*100</f>
        <v>4.39923726820592</v>
      </c>
      <c r="J104" s="110">
        <f>J9/$O9*100</f>
        <v>0.0</v>
      </c>
      <c r="K104" s="110">
        <f>K9/$O9*100</f>
        <v>0.7614779725995252</v>
      </c>
      <c r="L104" s="126">
        <f>L9/$O9*100</f>
        <v>0.3064508134888176</v>
      </c>
      <c r="M104" s="127">
        <f>M9/$O9*100</f>
        <v>97.91631743921513</v>
      </c>
      <c r="N104" s="128">
        <f>N9/$O9*100</f>
        <v>2.083682560784973</v>
      </c>
      <c r="O104" s="135">
        <f t="shared" si="8"/>
        <v>100.00000000000011</v>
      </c>
    </row>
    <row r="105" spans="8:8" ht="16.5" customHeight="1">
      <c r="A105" s="42" t="s">
        <v>31</v>
      </c>
      <c r="B105" s="43" t="s">
        <v>8</v>
      </c>
      <c r="C105" s="110">
        <f>C10/$O10*100</f>
        <v>3.42395874086047</v>
      </c>
      <c r="D105" s="110">
        <f>D10/$O10*100</f>
        <v>9.092026818694677</v>
      </c>
      <c r="E105" s="110">
        <f>E10/$O10*100</f>
        <v>0.0</v>
      </c>
      <c r="F105" s="110">
        <f>F10/$O10*100</f>
        <v>0.0</v>
      </c>
      <c r="G105" s="110">
        <f>G10/$O10*100</f>
        <v>16.59846235441262</v>
      </c>
      <c r="H105" s="110">
        <f>H10/$O10*100</f>
        <v>65.2232682375175</v>
      </c>
      <c r="I105" s="110">
        <f>I10/$O10*100</f>
        <v>0.7199157757423978</v>
      </c>
      <c r="J105" s="110">
        <f>J10/$O10*100</f>
        <v>0.76304390000721</v>
      </c>
      <c r="K105" s="110">
        <f>K10/$O10*100</f>
        <v>0.7324246097205609</v>
      </c>
      <c r="L105" s="126">
        <f>L10/$O10*100</f>
        <v>3.446899563044556</v>
      </c>
      <c r="M105" s="127">
        <f>M10/$O10*100</f>
        <v>21.47476148073605</v>
      </c>
      <c r="N105" s="128">
        <f>N10/$O10*100</f>
        <v>78.52523851926395</v>
      </c>
      <c r="O105" s="135">
        <f t="shared" si="8"/>
        <v>100.0</v>
      </c>
    </row>
    <row r="106" spans="8:8" ht="16.5" customHeight="1">
      <c r="A106" s="42" t="s">
        <v>32</v>
      </c>
      <c r="B106" s="43" t="s">
        <v>9</v>
      </c>
      <c r="C106" s="110">
        <f>C11/$O11*100</f>
        <v>0.0</v>
      </c>
      <c r="D106" s="110">
        <f>D11/$O11*100</f>
        <v>0.0</v>
      </c>
      <c r="E106" s="110">
        <f>E11/$O11*100</f>
        <v>0.0</v>
      </c>
      <c r="F106" s="110">
        <f>F11/$O11*100</f>
        <v>0.0</v>
      </c>
      <c r="G106" s="110">
        <f>G11/$O11*100</f>
        <v>3.6851701547811184</v>
      </c>
      <c r="H106" s="110">
        <f>H11/$O11*100</f>
        <v>87.99931673829555</v>
      </c>
      <c r="I106" s="110">
        <f>I11/$O11*100</f>
        <v>0.0</v>
      </c>
      <c r="J106" s="110">
        <f>J11/$O11*100</f>
        <v>1.8748405940077646</v>
      </c>
      <c r="K106" s="110">
        <f>K11/$O11*100</f>
        <v>1.0253469777143052</v>
      </c>
      <c r="L106" s="126">
        <f>L11/$O11*100</f>
        <v>5.415325535201135</v>
      </c>
      <c r="M106" s="127">
        <f>M11/$O11*100</f>
        <v>4.710517132495425</v>
      </c>
      <c r="N106" s="128">
        <f>N11/$O11*100</f>
        <v>95.28948286750446</v>
      </c>
      <c r="O106" s="135">
        <f t="shared" si="8"/>
        <v>99.99999999999989</v>
      </c>
    </row>
    <row r="107" spans="8:8" ht="16.5" customHeight="1">
      <c r="A107" s="42" t="s">
        <v>33</v>
      </c>
      <c r="B107" s="43" t="s">
        <v>10</v>
      </c>
      <c r="C107" s="110">
        <f>C12/$O12*100</f>
        <v>47.36324877873254</v>
      </c>
      <c r="D107" s="110">
        <f>D12/$O12*100</f>
        <v>1.7686977873054937</v>
      </c>
      <c r="E107" s="110">
        <f>E12/$O12*100</f>
        <v>0.0</v>
      </c>
      <c r="F107" s="110">
        <f>F12/$O12*100</f>
        <v>0.0</v>
      </c>
      <c r="G107" s="110">
        <f>G12/$O12*100</f>
        <v>49.01259050995525</v>
      </c>
      <c r="H107" s="110">
        <f>H12/$O12*100</f>
        <v>0.0</v>
      </c>
      <c r="I107" s="110">
        <f>I12/$O12*100</f>
        <v>0.4369515710708942</v>
      </c>
      <c r="J107" s="110">
        <f>J12/$O12*100</f>
        <v>0.0</v>
      </c>
      <c r="K107" s="110">
        <f>K12/$O12*100</f>
        <v>1.4185113529357478</v>
      </c>
      <c r="L107" s="126">
        <f>L12/$O12*100</f>
        <v>0.0</v>
      </c>
      <c r="M107" s="127">
        <f>M12/$O12*100</f>
        <v>98.23130221269444</v>
      </c>
      <c r="N107" s="128">
        <f>N12/$O12*100</f>
        <v>1.7686977873054937</v>
      </c>
      <c r="O107" s="135">
        <f t="shared" si="8"/>
        <v>99.99999999999994</v>
      </c>
    </row>
    <row r="108" spans="8:8" ht="16.5" customHeight="1">
      <c r="A108" s="42" t="s">
        <v>34</v>
      </c>
      <c r="B108" s="43" t="s">
        <v>11</v>
      </c>
      <c r="C108" s="110">
        <f>C13/$O13*100</f>
        <v>54.02586710158186</v>
      </c>
      <c r="D108" s="110">
        <f>D13/$O13*100</f>
        <v>16.161717008577668</v>
      </c>
      <c r="E108" s="110">
        <f>E13/$O13*100</f>
        <v>0.0</v>
      </c>
      <c r="F108" s="110">
        <f>F13/$O13*100</f>
        <v>0.0</v>
      </c>
      <c r="G108" s="110">
        <f>G13/$O13*100</f>
        <v>24.676564201512182</v>
      </c>
      <c r="H108" s="110">
        <f>H13/$O13*100</f>
        <v>3.1973031144784136</v>
      </c>
      <c r="I108" s="110">
        <f>I13/$O13*100</f>
        <v>1.9385485738498494</v>
      </c>
      <c r="J108" s="110">
        <f>J13/$O13*100</f>
        <v>0.0</v>
      </c>
      <c r="K108" s="110">
        <f>K13/$O13*100</f>
        <v>0.0</v>
      </c>
      <c r="L108" s="126">
        <f>L13/$O13*100</f>
        <v>0.0</v>
      </c>
      <c r="M108" s="127">
        <f>M13/$O13*100</f>
        <v>80.64097987694389</v>
      </c>
      <c r="N108" s="128">
        <f>N13/$O13*100</f>
        <v>19.35902012305608</v>
      </c>
      <c r="O108" s="135">
        <f t="shared" si="8"/>
        <v>99.99999999999997</v>
      </c>
    </row>
    <row r="109" spans="8:8" ht="16.5" customHeight="1">
      <c r="A109" s="42" t="s">
        <v>35</v>
      </c>
      <c r="B109" s="43" t="s">
        <v>12</v>
      </c>
      <c r="C109" s="110">
        <f>C14/$O14*100</f>
        <v>72.41121699202512</v>
      </c>
      <c r="D109" s="110">
        <f>D14/$O14*100</f>
        <v>17.700598138882626</v>
      </c>
      <c r="E109" s="110">
        <f>E14/$O14*100</f>
        <v>0.0</v>
      </c>
      <c r="F109" s="110">
        <f>F14/$O14*100</f>
        <v>0.0</v>
      </c>
      <c r="G109" s="110">
        <f>G14/$O14*100</f>
        <v>9.36703978172499</v>
      </c>
      <c r="H109" s="110">
        <f>H14/$O14*100</f>
        <v>0.5211450873671868</v>
      </c>
      <c r="I109" s="110">
        <f>I14/$O14*100</f>
        <v>0.0</v>
      </c>
      <c r="J109" s="110">
        <f>J14/$O14*100</f>
        <v>0.0</v>
      </c>
      <c r="K109" s="110">
        <f>K14/$O14*100</f>
        <v>0.0</v>
      </c>
      <c r="L109" s="126">
        <f>L14/$O14*100</f>
        <v>0.0</v>
      </c>
      <c r="M109" s="127">
        <f>M14/$O14*100</f>
        <v>81.77825677375012</v>
      </c>
      <c r="N109" s="128">
        <f>N14/$O14*100</f>
        <v>18.22174322624981</v>
      </c>
      <c r="O109" s="135">
        <f t="shared" si="8"/>
        <v>99.99999999999993</v>
      </c>
    </row>
    <row r="110" spans="8:8" ht="16.5" customHeight="1">
      <c r="A110" s="42" t="s">
        <v>36</v>
      </c>
      <c r="B110" s="43" t="s">
        <v>13</v>
      </c>
      <c r="C110" s="110">
        <f>C15/$O15*100</f>
        <v>43.08116617890148</v>
      </c>
      <c r="D110" s="110">
        <f>D15/$O15*100</f>
        <v>55.24457025299371</v>
      </c>
      <c r="E110" s="110">
        <f>E15/$O15*100</f>
        <v>0.0</v>
      </c>
      <c r="F110" s="110">
        <f>F15/$O15*100</f>
        <v>0.0</v>
      </c>
      <c r="G110" s="110">
        <f>G15/$O15*100</f>
        <v>1.0621396945672743</v>
      </c>
      <c r="H110" s="110">
        <f>H15/$O15*100</f>
        <v>0.0</v>
      </c>
      <c r="I110" s="110">
        <f>I15/$O15*100</f>
        <v>0.0</v>
      </c>
      <c r="J110" s="110">
        <f>J15/$O15*100</f>
        <v>0.0</v>
      </c>
      <c r="K110" s="110">
        <f>K15/$O15*100</f>
        <v>0.6121238735373234</v>
      </c>
      <c r="L110" s="126">
        <f>L15/$O15*100</f>
        <v>0.0</v>
      </c>
      <c r="M110" s="127">
        <f>M15/$O15*100</f>
        <v>44.75542974700608</v>
      </c>
      <c r="N110" s="128">
        <f>N15/$O15*100</f>
        <v>55.24457025299371</v>
      </c>
      <c r="O110" s="135">
        <f t="shared" si="8"/>
        <v>99.9999999999998</v>
      </c>
    </row>
    <row r="111" spans="8:8" ht="16.5" customHeight="1">
      <c r="A111" s="42" t="s">
        <v>37</v>
      </c>
      <c r="B111" s="43" t="s">
        <v>14</v>
      </c>
      <c r="C111" s="110">
        <f>C16/$O16*100</f>
        <v>0.0</v>
      </c>
      <c r="D111" s="110">
        <f>D16/$O16*100</f>
        <v>0.0</v>
      </c>
      <c r="E111" s="110">
        <f>E16/$O16*100</f>
        <v>0.0</v>
      </c>
      <c r="F111" s="110">
        <f>F16/$O16*100</f>
        <v>0.0</v>
      </c>
      <c r="G111" s="110">
        <f>G16/$O16*100</f>
        <v>86.04640146590697</v>
      </c>
      <c r="H111" s="110">
        <f>H16/$O16*100</f>
        <v>13.953598534093025</v>
      </c>
      <c r="I111" s="110">
        <f>I16/$O16*100</f>
        <v>0.0</v>
      </c>
      <c r="J111" s="110">
        <f>J16/$O16*100</f>
        <v>0.0</v>
      </c>
      <c r="K111" s="110">
        <f>K16/$O16*100</f>
        <v>0.0</v>
      </c>
      <c r="L111" s="126">
        <f>L16/$O16*100</f>
        <v>0.0</v>
      </c>
      <c r="M111" s="127">
        <f>M16/$O16*100</f>
        <v>86.04640146590697</v>
      </c>
      <c r="N111" s="128">
        <f>N16/$O16*100</f>
        <v>13.953598534093025</v>
      </c>
      <c r="O111" s="135">
        <f t="shared" si="8"/>
        <v>100.0</v>
      </c>
    </row>
    <row r="112" spans="8:8" ht="16.5" customHeight="1">
      <c r="A112" s="42" t="s">
        <v>38</v>
      </c>
      <c r="B112" s="43" t="s">
        <v>15</v>
      </c>
      <c r="C112" s="110">
        <f>C17/$O17*100</f>
        <v>36.67463120480367</v>
      </c>
      <c r="D112" s="110">
        <f>D17/$O17*100</f>
        <v>26.421626502281843</v>
      </c>
      <c r="E112" s="110">
        <f>E17/$O17*100</f>
        <v>0.0</v>
      </c>
      <c r="F112" s="110">
        <f>F17/$O17*100</f>
        <v>0.0</v>
      </c>
      <c r="G112" s="110">
        <f>G17/$O17*100</f>
        <v>14.329302848617278</v>
      </c>
      <c r="H112" s="110">
        <f>H17/$O17*100</f>
        <v>13.19466964151009</v>
      </c>
      <c r="I112" s="110">
        <f>I17/$O17*100</f>
        <v>3.8661450261422288</v>
      </c>
      <c r="J112" s="110">
        <f>J17/$O17*100</f>
        <v>2.3919362898121648</v>
      </c>
      <c r="K112" s="110">
        <f>K17/$O17*100</f>
        <v>0.7532753114292784</v>
      </c>
      <c r="L112" s="126">
        <f>L17/$O17*100</f>
        <v>2.3684131754034716</v>
      </c>
      <c r="M112" s="127">
        <f>M17/$O17*100</f>
        <v>55.62335439099245</v>
      </c>
      <c r="N112" s="128">
        <f>N17/$O17*100</f>
        <v>44.37664560900757</v>
      </c>
      <c r="O112" s="135">
        <f t="shared" si="8"/>
        <v>100.00000000000003</v>
      </c>
    </row>
    <row r="113" spans="8:8" ht="16.5" customHeight="1">
      <c r="A113" s="42" t="s">
        <v>39</v>
      </c>
      <c r="B113" s="43" t="s">
        <v>16</v>
      </c>
      <c r="C113" s="110">
        <f>C18/$O18*100</f>
        <v>46.61367572360886</v>
      </c>
      <c r="D113" s="110">
        <f>D18/$O18*100</f>
        <v>7.818793873190562</v>
      </c>
      <c r="E113" s="110">
        <f>E18/$O18*100</f>
        <v>0.0</v>
      </c>
      <c r="F113" s="110">
        <f>F18/$O18*100</f>
        <v>0.0</v>
      </c>
      <c r="G113" s="110">
        <f>G18/$O18*100</f>
        <v>34.18020227013619</v>
      </c>
      <c r="H113" s="110">
        <f>H18/$O18*100</f>
        <v>9.319624398592895</v>
      </c>
      <c r="I113" s="110">
        <f>I18/$O18*100</f>
        <v>0.6045420027244033</v>
      </c>
      <c r="J113" s="110">
        <f>J18/$O18*100</f>
        <v>0.0</v>
      </c>
      <c r="K113" s="110">
        <f>K18/$O18*100</f>
        <v>1.4631617317471295</v>
      </c>
      <c r="L113" s="126">
        <f>L18/$O18*100</f>
        <v>0.0</v>
      </c>
      <c r="M113" s="127">
        <f>M18/$O18*100</f>
        <v>82.86158172821658</v>
      </c>
      <c r="N113" s="128">
        <f>N18/$O18*100</f>
        <v>17.138418271783458</v>
      </c>
      <c r="O113" s="135">
        <f t="shared" si="8"/>
        <v>100.00000000000003</v>
      </c>
    </row>
    <row r="114" spans="8:8" ht="16.5" customHeight="1">
      <c r="A114" s="42" t="s">
        <v>40</v>
      </c>
      <c r="B114" s="43" t="s">
        <v>17</v>
      </c>
      <c r="C114" s="110">
        <f>C19/$O19*100</f>
        <v>33.980111520641664</v>
      </c>
      <c r="D114" s="110">
        <f>D19/$O19*100</f>
        <v>49.7484817076171</v>
      </c>
      <c r="E114" s="110">
        <f>E19/$O19*100</f>
        <v>0.0</v>
      </c>
      <c r="F114" s="110">
        <f>F19/$O19*100</f>
        <v>0.0</v>
      </c>
      <c r="G114" s="110">
        <f>G19/$O19*100</f>
        <v>8.496455824473017</v>
      </c>
      <c r="H114" s="110">
        <f>H19/$O19*100</f>
        <v>5.440351363492427</v>
      </c>
      <c r="I114" s="110">
        <f>I19/$O19*100</f>
        <v>0.12210804477095799</v>
      </c>
      <c r="J114" s="110">
        <f>J19/$O19*100</f>
        <v>0.1564193476955375</v>
      </c>
      <c r="K114" s="110">
        <f>K19/$O19*100</f>
        <v>1.5228725498046332</v>
      </c>
      <c r="L114" s="126">
        <f>L19/$O19*100</f>
        <v>0.5331996415046578</v>
      </c>
      <c r="M114" s="127">
        <f>M19/$O19*100</f>
        <v>44.121547939690274</v>
      </c>
      <c r="N114" s="128">
        <f>N19/$O19*100</f>
        <v>55.87845206030973</v>
      </c>
      <c r="O114" s="135">
        <f t="shared" si="8"/>
        <v>100.0</v>
      </c>
    </row>
    <row r="115" spans="8:8" ht="16.5" customHeight="1">
      <c r="A115" s="42" t="s">
        <v>41</v>
      </c>
      <c r="B115" s="43" t="s">
        <v>18</v>
      </c>
      <c r="C115" s="110">
        <f>C20/$O20*100</f>
        <v>25.03296682475979</v>
      </c>
      <c r="D115" s="110">
        <f>D20/$O20*100</f>
        <v>54.11175333811359</v>
      </c>
      <c r="E115" s="110">
        <f>E20/$O20*100</f>
        <v>0.0</v>
      </c>
      <c r="F115" s="110">
        <f>F20/$O20*100</f>
        <v>0.0</v>
      </c>
      <c r="G115" s="110">
        <f>G20/$O20*100</f>
        <v>5.134130178149795</v>
      </c>
      <c r="H115" s="110">
        <f>H20/$O20*100</f>
        <v>3.851803610436945</v>
      </c>
      <c r="I115" s="110">
        <f>I20/$O20*100</f>
        <v>0.32927091458655555</v>
      </c>
      <c r="J115" s="110">
        <f>J20/$O20*100</f>
        <v>0.25352411721661644</v>
      </c>
      <c r="K115" s="110">
        <f>K20/$O20*100</f>
        <v>0.3633980097054272</v>
      </c>
      <c r="L115" s="126">
        <f>L20/$O20*100</f>
        <v>10.923153007031134</v>
      </c>
      <c r="M115" s="127">
        <f>M20/$O20*100</f>
        <v>30.859765927201572</v>
      </c>
      <c r="N115" s="128">
        <f>N20/$O20*100</f>
        <v>69.14023407279828</v>
      </c>
      <c r="O115" s="135">
        <f t="shared" si="8"/>
        <v>99.99999999999986</v>
      </c>
    </row>
    <row r="116" spans="8:8" ht="16.5" customHeight="1">
      <c r="A116" s="44" t="s">
        <v>42</v>
      </c>
      <c r="B116" s="45" t="s">
        <v>19</v>
      </c>
      <c r="C116" s="110">
        <f>C21/$O21*100</f>
        <v>30.760161840045452</v>
      </c>
      <c r="D116" s="110">
        <f>D21/$O21*100</f>
        <v>19.4927834589752</v>
      </c>
      <c r="E116" s="110">
        <f>E21/$O21*100</f>
        <v>0.0</v>
      </c>
      <c r="F116" s="110">
        <f>F21/$O21*100</f>
        <v>0.0</v>
      </c>
      <c r="G116" s="110">
        <f>G21/$O21*100</f>
        <v>14.846576162641412</v>
      </c>
      <c r="H116" s="110">
        <f>H21/$O21*100</f>
        <v>19.29518944351212</v>
      </c>
      <c r="I116" s="110">
        <f>I21/$O21*100</f>
        <v>0.9616478111617116</v>
      </c>
      <c r="J116" s="110">
        <f>J21/$O21*100</f>
        <v>0.4449489645919222</v>
      </c>
      <c r="K116" s="110">
        <f>K21/$O21*100</f>
        <v>5.6650376515151475</v>
      </c>
      <c r="L116" s="126">
        <f>L21/$O21*100</f>
        <v>8.533654667557087</v>
      </c>
      <c r="M116" s="176">
        <f>M21/$O21*100</f>
        <v>52.233423465363714</v>
      </c>
      <c r="N116" s="177">
        <f>N21/$O21*100</f>
        <v>47.76657653463632</v>
      </c>
      <c r="O116" s="136">
        <f t="shared" si="8"/>
        <v>100.00000000000003</v>
      </c>
    </row>
    <row r="117" spans="8:8" ht="16.5" customHeight="1"/>
  </sheetData>
  <mergeCells count="285">
    <mergeCell ref="A72:A73"/>
    <mergeCell ref="M72:N72"/>
    <mergeCell ref="C72:D72"/>
    <mergeCell ref="E72:F72"/>
    <mergeCell ref="G72:H72"/>
    <mergeCell ref="I72:J72"/>
    <mergeCell ref="K72:L72"/>
    <mergeCell ref="C62:D62"/>
    <mergeCell ref="K65:L65"/>
    <mergeCell ref="G66:H66"/>
    <mergeCell ref="C97:D97"/>
    <mergeCell ref="E97:F97"/>
    <mergeCell ref="G97:H97"/>
    <mergeCell ref="I97:J97"/>
    <mergeCell ref="K97:L97"/>
    <mergeCell ref="M97:O97"/>
    <mergeCell ref="B72:B73"/>
    <mergeCell ref="C56:D56"/>
    <mergeCell ref="I64:J64"/>
    <mergeCell ref="M59:N59"/>
    <mergeCell ref="I49:J49"/>
    <mergeCell ref="G43:H43"/>
    <mergeCell ref="K45:L45"/>
    <mergeCell ref="M64:N64"/>
    <mergeCell ref="G58:H58"/>
    <mergeCell ref="C64:D64"/>
    <mergeCell ref="E60:F60"/>
    <mergeCell ref="E64:F64"/>
    <mergeCell ref="G64:H64"/>
    <mergeCell ref="K64:L64"/>
    <mergeCell ref="A71:N71"/>
    <mergeCell ref="G67:H67"/>
    <mergeCell ref="A96:N96"/>
    <mergeCell ref="A97:A98"/>
    <mergeCell ref="K61:L61"/>
    <mergeCell ref="I65:J65"/>
    <mergeCell ref="E61:F61"/>
    <mergeCell ref="G62:H62"/>
    <mergeCell ref="I61:J61"/>
    <mergeCell ref="B97:B98"/>
    <mergeCell ref="M60:N60"/>
    <mergeCell ref="I66:J66"/>
    <mergeCell ref="E62:F62"/>
    <mergeCell ref="K58:L58"/>
    <mergeCell ref="E48:F48"/>
    <mergeCell ref="E41:F41"/>
    <mergeCell ref="K40:L40"/>
    <mergeCell ref="M41:N41"/>
    <mergeCell ref="I41:J41"/>
    <mergeCell ref="G40:H40"/>
    <mergeCell ref="I40:J40"/>
    <mergeCell ref="E45:F45"/>
    <mergeCell ref="K48:L48"/>
    <mergeCell ref="G49:H49"/>
    <mergeCell ref="C44:D44"/>
    <mergeCell ref="E44:F44"/>
    <mergeCell ref="C43:D43"/>
    <mergeCell ref="K68:L68"/>
    <mergeCell ref="C67:D67"/>
    <mergeCell ref="M65:N65"/>
    <mergeCell ref="G68:H68"/>
    <mergeCell ref="E59:F59"/>
    <mergeCell ref="I53:J53"/>
    <mergeCell ref="K55:L55"/>
    <mergeCell ref="C51:D51"/>
    <mergeCell ref="E65:F65"/>
    <mergeCell ref="K62:L62"/>
    <mergeCell ref="I60:J60"/>
    <mergeCell ref="C60:D60"/>
    <mergeCell ref="C57:D57"/>
    <mergeCell ref="K59:L59"/>
    <mergeCell ref="G61:H61"/>
    <mergeCell ref="M53:N53"/>
    <mergeCell ref="C55:D55"/>
    <mergeCell ref="E51:F51"/>
    <mergeCell ref="G51:H51"/>
    <mergeCell ref="I51:J51"/>
    <mergeCell ref="K51:L51"/>
    <mergeCell ref="M51:N51"/>
    <mergeCell ref="A48:A49"/>
    <mergeCell ref="E52:F52"/>
    <mergeCell ref="I48:J48"/>
    <mergeCell ref="C49:D49"/>
    <mergeCell ref="C45:D45"/>
    <mergeCell ref="I34:J34"/>
    <mergeCell ref="E30:F30"/>
    <mergeCell ref="K32:L32"/>
    <mergeCell ref="G30:H30"/>
    <mergeCell ref="K30:L30"/>
    <mergeCell ref="M28:N28"/>
    <mergeCell ref="C30:D30"/>
    <mergeCell ref="K26:L26"/>
    <mergeCell ref="I32:J32"/>
    <mergeCell ref="G28:H28"/>
    <mergeCell ref="M68:N68"/>
    <mergeCell ref="G65:H65"/>
    <mergeCell ref="E66:F66"/>
    <mergeCell ref="E63:F63"/>
    <mergeCell ref="G63:H63"/>
    <mergeCell ref="I63:J63"/>
    <mergeCell ref="K63:L63"/>
    <mergeCell ref="M63:N63"/>
    <mergeCell ref="M48:N48"/>
    <mergeCell ref="G52:H52"/>
    <mergeCell ref="C48:D48"/>
    <mergeCell ref="C52:D52"/>
    <mergeCell ref="G59:H59"/>
    <mergeCell ref="K52:L52"/>
    <mergeCell ref="K44:L44"/>
    <mergeCell ref="G42:H42"/>
    <mergeCell ref="E43:F43"/>
    <mergeCell ref="I43:J43"/>
    <mergeCell ref="I42:J42"/>
    <mergeCell ref="K42:L42"/>
    <mergeCell ref="M49:N49"/>
    <mergeCell ref="G45:H45"/>
    <mergeCell ref="E50:F50"/>
    <mergeCell ref="M26:N26"/>
    <mergeCell ref="G32:H32"/>
    <mergeCell ref="E28:F28"/>
    <mergeCell ref="I28:J28"/>
    <mergeCell ref="K28:L28"/>
    <mergeCell ref="M2:O2"/>
    <mergeCell ref="M34:N34"/>
    <mergeCell ref="G39:H39"/>
    <mergeCell ref="C34:D34"/>
    <mergeCell ref="C38:D38"/>
    <mergeCell ref="K34:L34"/>
    <mergeCell ref="M36:N36"/>
    <mergeCell ref="C32:D32"/>
    <mergeCell ref="I36:J36"/>
    <mergeCell ref="M32:N32"/>
    <mergeCell ref="M30:N30"/>
    <mergeCell ref="G34:H34"/>
    <mergeCell ref="E32:F32"/>
    <mergeCell ref="K36:L36"/>
    <mergeCell ref="E34:F34"/>
    <mergeCell ref="I30:J30"/>
    <mergeCell ref="C28:D28"/>
    <mergeCell ref="G44:H44"/>
    <mergeCell ref="K41:L41"/>
    <mergeCell ref="C42:D42"/>
    <mergeCell ref="C29:D29"/>
    <mergeCell ref="I25:J25"/>
    <mergeCell ref="E25:F25"/>
    <mergeCell ref="G26:H26"/>
    <mergeCell ref="B2:B3"/>
    <mergeCell ref="E36:F36"/>
    <mergeCell ref="M37:N37"/>
    <mergeCell ref="E39:F39"/>
    <mergeCell ref="I38:J38"/>
    <mergeCell ref="K37:L37"/>
    <mergeCell ref="C25:D25"/>
    <mergeCell ref="K27:L27"/>
    <mergeCell ref="E31:F31"/>
    <mergeCell ref="M25:N25"/>
    <mergeCell ref="G29:H29"/>
    <mergeCell ref="C26:D26"/>
    <mergeCell ref="K25:L25"/>
    <mergeCell ref="E26:F26"/>
    <mergeCell ref="K29:L29"/>
    <mergeCell ref="G25:H25"/>
    <mergeCell ref="I26:J26"/>
    <mergeCell ref="K2:L2"/>
    <mergeCell ref="C66:D66"/>
    <mergeCell ref="I67:J67"/>
    <mergeCell ref="M66:N66"/>
    <mergeCell ref="C68:D68"/>
    <mergeCell ref="C50:D50"/>
    <mergeCell ref="I52:J52"/>
    <mergeCell ref="C58:D58"/>
    <mergeCell ref="E54:F54"/>
    <mergeCell ref="G50:H50"/>
    <mergeCell ref="I50:J50"/>
    <mergeCell ref="K50:L50"/>
    <mergeCell ref="A47:N47"/>
    <mergeCell ref="M61:N61"/>
    <mergeCell ref="E58:F58"/>
    <mergeCell ref="M56:N56"/>
    <mergeCell ref="E56:F56"/>
    <mergeCell ref="G56:H56"/>
    <mergeCell ref="I56:J56"/>
    <mergeCell ref="K56:L56"/>
    <mergeCell ref="M54:N54"/>
    <mergeCell ref="C54:D54"/>
    <mergeCell ref="I58:J58"/>
    <mergeCell ref="K54:L54"/>
    <mergeCell ref="G54:H54"/>
    <mergeCell ref="I54:J54"/>
    <mergeCell ref="M52:N52"/>
    <mergeCell ref="M50:N50"/>
    <mergeCell ref="K53:L53"/>
    <mergeCell ref="I57:J57"/>
    <mergeCell ref="E53:F53"/>
    <mergeCell ref="C53:D53"/>
    <mergeCell ref="G53:H53"/>
    <mergeCell ref="B48:B49"/>
    <mergeCell ref="C65:D65"/>
    <mergeCell ref="I68:J68"/>
    <mergeCell ref="M67:N67"/>
    <mergeCell ref="E68:F68"/>
    <mergeCell ref="K67:L67"/>
    <mergeCell ref="E67:F67"/>
    <mergeCell ref="K60:L60"/>
    <mergeCell ref="E55:F55"/>
    <mergeCell ref="G57:H57"/>
    <mergeCell ref="G55:H55"/>
    <mergeCell ref="I55:J55"/>
    <mergeCell ref="M55:N55"/>
    <mergeCell ref="C59:D59"/>
    <mergeCell ref="I62:J62"/>
    <mergeCell ref="M58:N58"/>
    <mergeCell ref="E57:F57"/>
    <mergeCell ref="I59:J59"/>
    <mergeCell ref="G60:H60"/>
    <mergeCell ref="K57:L57"/>
    <mergeCell ref="M57:N57"/>
    <mergeCell ref="K66:L66"/>
    <mergeCell ref="C63:D63"/>
    <mergeCell ref="M62:N62"/>
    <mergeCell ref="C61:D61"/>
    <mergeCell ref="M44:N44"/>
    <mergeCell ref="E49:F49"/>
    <mergeCell ref="K49:L49"/>
    <mergeCell ref="I44:J44"/>
    <mergeCell ref="G48:H48"/>
    <mergeCell ref="M45:N45"/>
    <mergeCell ref="M42:N42"/>
    <mergeCell ref="C40:D40"/>
    <mergeCell ref="K39:L39"/>
    <mergeCell ref="E38:F38"/>
    <mergeCell ref="M39:N39"/>
    <mergeCell ref="G36:H36"/>
    <mergeCell ref="E37:F37"/>
    <mergeCell ref="I37:J37"/>
    <mergeCell ref="M33:N33"/>
    <mergeCell ref="E2:F2"/>
    <mergeCell ref="I35:J35"/>
    <mergeCell ref="I33:J33"/>
    <mergeCell ref="I2:J2"/>
    <mergeCell ref="K43:L43"/>
    <mergeCell ref="E40:F40"/>
    <mergeCell ref="C41:D41"/>
    <mergeCell ref="I45:J45"/>
    <mergeCell ref="E42:F42"/>
    <mergeCell ref="M43:N43"/>
    <mergeCell ref="M40:N40"/>
    <mergeCell ref="C2:D2"/>
    <mergeCell ref="K31:L31"/>
    <mergeCell ref="E35:F35"/>
    <mergeCell ref="G33:H33"/>
    <mergeCell ref="G2:H2"/>
    <mergeCell ref="E33:F33"/>
    <mergeCell ref="M29:N29"/>
    <mergeCell ref="I31:J31"/>
    <mergeCell ref="G31:H31"/>
    <mergeCell ref="M27:N27"/>
    <mergeCell ref="A24:N24"/>
    <mergeCell ref="I39:J39"/>
    <mergeCell ref="C31:D31"/>
    <mergeCell ref="E29:F29"/>
    <mergeCell ref="M38:N38"/>
    <mergeCell ref="G41:H41"/>
    <mergeCell ref="C39:D39"/>
    <mergeCell ref="I29:J29"/>
    <mergeCell ref="A25:A26"/>
    <mergeCell ref="C27:D27"/>
    <mergeCell ref="E27:F27"/>
    <mergeCell ref="G27:H27"/>
    <mergeCell ref="B25:B26"/>
    <mergeCell ref="A1:N1"/>
    <mergeCell ref="C35:D35"/>
    <mergeCell ref="K38:L38"/>
    <mergeCell ref="C37:D37"/>
    <mergeCell ref="G38:H38"/>
    <mergeCell ref="G35:H35"/>
    <mergeCell ref="K35:L35"/>
    <mergeCell ref="M35:N35"/>
    <mergeCell ref="G37:H37"/>
    <mergeCell ref="K33:L33"/>
    <mergeCell ref="C33:D33"/>
    <mergeCell ref="M31:N31"/>
    <mergeCell ref="A2:A3"/>
    <mergeCell ref="I27:J27"/>
    <mergeCell ref="C36:D36"/>
  </mergeCells>
  <pageMargins left="0.7" right="0.7" top="0.75" bottom="0.75" header="0.3" footer="0.3"/>
  <pageSetup paperSize="9" scale="46"/>
  <headerFooter alignWithMargins="0"/>
</worksheet>
</file>

<file path=xl/worksheets/sheet3.xml><?xml version="1.0" encoding="utf-8"?>
<worksheet xmlns:r="http://schemas.openxmlformats.org/officeDocument/2006/relationships" xmlns="http://schemas.openxmlformats.org/spreadsheetml/2006/main">
  <dimension ref="A1:P162"/>
  <sheetViews>
    <sheetView workbookViewId="0" topLeftCell="C88" zoomScale="89">
      <selection activeCell="M102" sqref="M102"/>
    </sheetView>
  </sheetViews>
  <sheetFormatPr defaultRowHeight="16.5" customHeight="1" defaultColWidth="10"/>
  <cols>
    <col min="1" max="1" customWidth="1" width="5.2851562" style="1"/>
    <col min="2" max="2" customWidth="1" width="57.0" style="1"/>
    <col min="3" max="3" customWidth="1" width="10.7109375" style="2"/>
    <col min="4" max="4" customWidth="1" width="12.0" style="2"/>
    <col min="5" max="5" customWidth="1" width="12.0" style="2"/>
    <col min="6" max="6" customWidth="1" width="11.285156" style="2"/>
    <col min="7" max="7" customWidth="1" width="14.425781" style="2"/>
    <col min="8" max="8" customWidth="1" width="10.855469" style="2"/>
    <col min="9" max="9" customWidth="1" width="10.0" style="2"/>
    <col min="10" max="10" customWidth="1" width="10.285156" style="2"/>
    <col min="11" max="11" customWidth="1" width="12.140625" style="2"/>
    <col min="12" max="12" customWidth="1" width="10.425781" style="2"/>
    <col min="13" max="13" customWidth="1" width="13.425781" style="1"/>
    <col min="14" max="14" customWidth="1" width="14.140625" style="1"/>
    <col min="15" max="15" customWidth="1" width="14.425781" style="3"/>
    <col min="16" max="16" customWidth="1" width="9.140625" style="2"/>
    <col min="17" max="17" customWidth="1" width="9.140625" style="2"/>
    <col min="18" max="18" customWidth="1" width="9.140625" style="2"/>
    <col min="19" max="19" customWidth="1" width="9.140625" style="2"/>
    <col min="20" max="20" customWidth="1" width="9.140625" style="2"/>
    <col min="21" max="21" customWidth="1" width="9.140625" style="2"/>
    <col min="22" max="22" customWidth="1" width="9.140625" style="2"/>
    <col min="23" max="23" customWidth="1" width="9.140625" style="2"/>
    <col min="24" max="24" customWidth="1" width="9.140625" style="2"/>
    <col min="25" max="25" customWidth="1" width="9.140625" style="2"/>
    <col min="26" max="26" customWidth="1" width="9.140625" style="2"/>
    <col min="27" max="27" customWidth="1" width="9.140625" style="2"/>
    <col min="28" max="28" customWidth="1" width="9.140625" style="2"/>
    <col min="29" max="29" customWidth="1" width="9.140625" style="2"/>
    <col min="30" max="30" customWidth="1" width="9.140625" style="2"/>
    <col min="31" max="31" customWidth="1" width="9.140625" style="2"/>
    <col min="32" max="32" customWidth="1" width="9.140625" style="2"/>
    <col min="33" max="33" customWidth="1" width="9.140625" style="2"/>
    <col min="34" max="34" customWidth="1" width="9.140625" style="2"/>
    <col min="35" max="35" customWidth="1" width="9.140625" style="2"/>
    <col min="36" max="36" customWidth="1" width="9.140625" style="2"/>
    <col min="37" max="37" customWidth="1" width="9.140625" style="2"/>
    <col min="38" max="38" customWidth="1" width="9.140625" style="2"/>
    <col min="39" max="39" customWidth="1" width="9.140625" style="2"/>
    <col min="40" max="40" customWidth="1" width="9.140625" style="2"/>
    <col min="41" max="41" customWidth="1" width="9.140625" style="2"/>
    <col min="42" max="42" customWidth="1" width="9.140625" style="2"/>
    <col min="43" max="43" customWidth="1" width="9.140625" style="2"/>
    <col min="44" max="44" customWidth="1" width="9.140625" style="2"/>
    <col min="45" max="45" customWidth="1" width="9.140625" style="2"/>
    <col min="46" max="46" customWidth="1" width="9.140625" style="2"/>
    <col min="47" max="47" customWidth="1" width="9.140625" style="2"/>
    <col min="48" max="48" customWidth="1" width="9.140625" style="2"/>
    <col min="49" max="49" customWidth="1" width="9.140625" style="2"/>
    <col min="50" max="50" customWidth="1" width="9.140625" style="2"/>
    <col min="51" max="51" customWidth="1" width="9.140625" style="2"/>
    <col min="52" max="52" customWidth="1" width="9.140625" style="2"/>
    <col min="53" max="53" customWidth="1" width="9.140625" style="2"/>
    <col min="54" max="54" customWidth="1" width="9.140625" style="2"/>
    <col min="55" max="55" customWidth="1" width="9.140625" style="2"/>
    <col min="56" max="56" customWidth="1" width="9.140625" style="2"/>
    <col min="57" max="57" customWidth="1" width="9.140625" style="2"/>
    <col min="58" max="58" customWidth="1" width="9.140625" style="2"/>
    <col min="59" max="59" customWidth="1" width="9.140625" style="2"/>
    <col min="60" max="60" customWidth="1" width="9.140625" style="2"/>
    <col min="61" max="61" customWidth="1" width="9.140625" style="2"/>
    <col min="62" max="62" customWidth="1" width="9.140625" style="2"/>
    <col min="63" max="63" customWidth="1" width="9.140625" style="2"/>
    <col min="64" max="64" customWidth="1" width="9.140625" style="2"/>
    <col min="65" max="65" customWidth="1" width="9.140625" style="2"/>
    <col min="66" max="66" customWidth="1" width="9.140625" style="2"/>
    <col min="67" max="67" customWidth="1" width="9.140625" style="2"/>
    <col min="68" max="68" customWidth="1" width="9.140625" style="2"/>
    <col min="69" max="69" customWidth="1" width="9.140625" style="2"/>
    <col min="70" max="70" customWidth="1" width="9.140625" style="2"/>
    <col min="71" max="71" customWidth="1" width="9.140625" style="2"/>
    <col min="72" max="72" customWidth="1" width="9.140625" style="2"/>
    <col min="73" max="73" customWidth="1" width="9.140625" style="2"/>
    <col min="74" max="74" customWidth="1" width="9.140625" style="2"/>
    <col min="75" max="75" customWidth="1" width="9.140625" style="2"/>
    <col min="76" max="76" customWidth="1" width="9.140625" style="2"/>
    <col min="77" max="77" customWidth="1" width="9.140625" style="2"/>
    <col min="78" max="78" customWidth="1" width="9.140625" style="2"/>
    <col min="79" max="79" customWidth="1" width="9.140625" style="2"/>
    <col min="80" max="80" customWidth="1" width="9.140625" style="2"/>
    <col min="81" max="81" customWidth="1" width="9.140625" style="2"/>
    <col min="82" max="82" customWidth="1" width="9.140625" style="2"/>
    <col min="83" max="83" customWidth="1" width="9.140625" style="2"/>
    <col min="84" max="84" customWidth="1" width="9.140625" style="2"/>
    <col min="85" max="85" customWidth="1" width="9.140625" style="2"/>
    <col min="86" max="86" customWidth="1" width="9.140625" style="2"/>
    <col min="87" max="87" customWidth="1" width="9.140625" style="2"/>
    <col min="88" max="88" customWidth="1" width="9.140625" style="2"/>
    <col min="89" max="89" customWidth="1" width="9.140625" style="2"/>
    <col min="90" max="90" customWidth="1" width="9.140625" style="2"/>
    <col min="91" max="91" customWidth="1" width="9.140625" style="2"/>
    <col min="92" max="92" customWidth="1" width="9.140625" style="2"/>
    <col min="93" max="93" customWidth="1" width="9.140625" style="2"/>
    <col min="94" max="94" customWidth="1" width="9.140625" style="2"/>
    <col min="95" max="95" customWidth="1" width="9.140625" style="2"/>
    <col min="96" max="96" customWidth="1" width="9.140625" style="2"/>
    <col min="97" max="97" customWidth="1" width="9.140625" style="2"/>
    <col min="98" max="98" customWidth="1" width="9.140625" style="2"/>
    <col min="99" max="99" customWidth="1" width="9.140625" style="2"/>
    <col min="100" max="100" customWidth="1" width="9.140625" style="2"/>
    <col min="101" max="101" customWidth="1" width="9.140625" style="2"/>
    <col min="102" max="102" customWidth="1" width="9.140625" style="2"/>
    <col min="103" max="103" customWidth="1" width="9.140625" style="2"/>
    <col min="104" max="104" customWidth="1" width="9.140625" style="2"/>
    <col min="105" max="105" customWidth="1" width="9.140625" style="2"/>
    <col min="106" max="106" customWidth="1" width="9.140625" style="2"/>
    <col min="107" max="107" customWidth="1" width="9.140625" style="2"/>
    <col min="108" max="108" customWidth="1" width="9.140625" style="2"/>
    <col min="109" max="109" customWidth="1" width="9.140625" style="2"/>
    <col min="110" max="110" customWidth="1" width="9.140625" style="2"/>
    <col min="111" max="111" customWidth="1" width="9.140625" style="2"/>
    <col min="112" max="112" customWidth="1" width="9.140625" style="2"/>
    <col min="113" max="113" customWidth="1" width="9.140625" style="2"/>
    <col min="114" max="114" customWidth="1" width="9.140625" style="2"/>
    <col min="115" max="115" customWidth="1" width="9.140625" style="2"/>
    <col min="116" max="116" customWidth="1" width="9.140625" style="2"/>
    <col min="117" max="117" customWidth="1" width="9.140625" style="2"/>
    <col min="118" max="118" customWidth="1" width="9.140625" style="2"/>
    <col min="119" max="119" customWidth="1" width="9.140625" style="2"/>
    <col min="120" max="120" customWidth="1" width="9.140625" style="2"/>
    <col min="121" max="121" customWidth="1" width="9.140625" style="2"/>
    <col min="122" max="122" customWidth="1" width="9.140625" style="2"/>
    <col min="123" max="123" customWidth="1" width="9.140625" style="2"/>
    <col min="124" max="124" customWidth="1" width="9.140625" style="2"/>
    <col min="125" max="125" customWidth="1" width="9.140625" style="2"/>
    <col min="126" max="126" customWidth="1" width="9.140625" style="2"/>
    <col min="127" max="127" customWidth="1" width="9.140625" style="2"/>
    <col min="128" max="128" customWidth="1" width="9.140625" style="2"/>
    <col min="129" max="129" customWidth="1" width="9.140625" style="2"/>
    <col min="130" max="130" customWidth="1" width="9.140625" style="2"/>
    <col min="131" max="131" customWidth="1" width="9.140625" style="2"/>
    <col min="132" max="132" customWidth="1" width="9.140625" style="2"/>
    <col min="133" max="133" customWidth="1" width="9.140625" style="2"/>
    <col min="134" max="134" customWidth="1" width="9.140625" style="2"/>
    <col min="135" max="135" customWidth="1" width="9.140625" style="2"/>
    <col min="136" max="136" customWidth="1" width="9.140625" style="2"/>
    <col min="137" max="137" customWidth="1" width="9.140625" style="2"/>
    <col min="138" max="138" customWidth="1" width="9.140625" style="2"/>
    <col min="139" max="139" customWidth="1" width="9.140625" style="2"/>
    <col min="140" max="140" customWidth="1" width="9.140625" style="2"/>
    <col min="141" max="141" customWidth="1" width="9.140625" style="2"/>
    <col min="142" max="142" customWidth="1" width="9.140625" style="2"/>
    <col min="143" max="143" customWidth="1" width="9.140625" style="2"/>
    <col min="144" max="144" customWidth="1" width="9.140625" style="2"/>
    <col min="145" max="145" customWidth="1" width="9.140625" style="2"/>
    <col min="146" max="146" customWidth="1" width="9.140625" style="2"/>
    <col min="147" max="147" customWidth="1" width="9.140625" style="2"/>
    <col min="148" max="148" customWidth="1" width="9.140625" style="2"/>
    <col min="149" max="149" customWidth="1" width="9.140625" style="2"/>
    <col min="150" max="150" customWidth="1" width="9.140625" style="2"/>
    <col min="151" max="151" customWidth="1" width="9.140625" style="2"/>
    <col min="152" max="152" customWidth="1" width="9.140625" style="2"/>
    <col min="153" max="153" customWidth="1" width="9.140625" style="2"/>
    <col min="154" max="154" customWidth="1" width="9.140625" style="2"/>
    <col min="155" max="155" customWidth="1" width="9.140625" style="2"/>
    <col min="156" max="156" customWidth="1" width="9.140625" style="2"/>
    <col min="157" max="157" customWidth="1" width="9.140625" style="2"/>
    <col min="158" max="158" customWidth="1" width="9.140625" style="2"/>
    <col min="159" max="159" customWidth="1" width="9.140625" style="2"/>
    <col min="160" max="160" customWidth="1" width="9.140625" style="2"/>
    <col min="161" max="161" customWidth="1" width="9.140625" style="2"/>
    <col min="162" max="162" customWidth="1" width="9.140625" style="2"/>
    <col min="163" max="163" customWidth="1" width="9.140625" style="2"/>
    <col min="164" max="164" customWidth="1" width="9.140625" style="2"/>
    <col min="165" max="165" customWidth="1" width="9.140625" style="2"/>
    <col min="166" max="166" customWidth="1" width="9.140625" style="2"/>
    <col min="167" max="167" customWidth="1" width="9.140625" style="2"/>
    <col min="168" max="168" customWidth="1" width="9.140625" style="2"/>
    <col min="169" max="169" customWidth="1" width="9.140625" style="2"/>
    <col min="170" max="170" customWidth="1" width="9.140625" style="2"/>
    <col min="171" max="171" customWidth="1" width="9.140625" style="2"/>
    <col min="172" max="172" customWidth="1" width="9.140625" style="2"/>
    <col min="173" max="173" customWidth="1" width="9.140625" style="2"/>
    <col min="174" max="174" customWidth="1" width="9.140625" style="2"/>
    <col min="175" max="175" customWidth="1" width="9.140625" style="2"/>
    <col min="176" max="176" customWidth="1" width="9.140625" style="2"/>
    <col min="177" max="177" customWidth="1" width="9.140625" style="2"/>
    <col min="178" max="178" customWidth="1" width="9.140625" style="2"/>
    <col min="179" max="179" customWidth="1" width="9.140625" style="2"/>
    <col min="180" max="180" customWidth="1" width="9.140625" style="2"/>
    <col min="181" max="181" customWidth="1" width="9.140625" style="2"/>
    <col min="182" max="182" customWidth="1" width="9.140625" style="2"/>
    <col min="183" max="183" customWidth="1" width="9.140625" style="2"/>
    <col min="184" max="184" customWidth="1" width="9.140625" style="2"/>
    <col min="185" max="185" customWidth="1" width="9.140625" style="2"/>
    <col min="186" max="186" customWidth="1" width="9.140625" style="2"/>
    <col min="187" max="187" customWidth="1" width="9.140625" style="2"/>
    <col min="188" max="188" customWidth="1" width="9.140625" style="2"/>
    <col min="189" max="189" customWidth="1" width="9.140625" style="2"/>
    <col min="190" max="190" customWidth="1" width="9.140625" style="2"/>
    <col min="191" max="191" customWidth="1" width="9.140625" style="2"/>
    <col min="192" max="192" customWidth="1" width="9.140625" style="2"/>
    <col min="193" max="193" customWidth="1" width="9.140625" style="2"/>
    <col min="194" max="194" customWidth="1" width="9.140625" style="2"/>
    <col min="195" max="195" customWidth="1" width="9.140625" style="2"/>
    <col min="196" max="196" customWidth="1" width="9.140625" style="2"/>
    <col min="197" max="197" customWidth="1" width="9.140625" style="2"/>
    <col min="198" max="198" customWidth="1" width="9.140625" style="2"/>
    <col min="199" max="199" customWidth="1" width="9.140625" style="2"/>
    <col min="200" max="200" customWidth="1" width="9.140625" style="2"/>
    <col min="201" max="201" customWidth="1" width="9.140625" style="2"/>
    <col min="202" max="202" customWidth="1" width="9.140625" style="2"/>
    <col min="203" max="203" customWidth="1" width="9.140625" style="2"/>
    <col min="204" max="204" customWidth="1" width="9.140625" style="2"/>
    <col min="205" max="205" customWidth="1" width="9.140625" style="2"/>
    <col min="206" max="206" customWidth="1" width="9.140625" style="2"/>
    <col min="207" max="207" customWidth="1" width="9.140625" style="2"/>
    <col min="208" max="208" customWidth="1" width="9.140625" style="2"/>
    <col min="209" max="209" customWidth="1" width="9.140625" style="2"/>
    <col min="210" max="210" customWidth="1" width="9.140625" style="2"/>
    <col min="211" max="211" customWidth="1" width="9.140625" style="2"/>
    <col min="212" max="212" customWidth="1" width="9.140625" style="2"/>
    <col min="213" max="213" customWidth="1" width="9.140625" style="2"/>
    <col min="214" max="214" customWidth="1" width="9.140625" style="2"/>
    <col min="215" max="215" customWidth="1" width="9.140625" style="2"/>
    <col min="216" max="216" customWidth="1" width="9.140625" style="2"/>
    <col min="217" max="217" customWidth="1" width="9.140625" style="2"/>
    <col min="218" max="218" customWidth="1" width="9.140625" style="2"/>
    <col min="219" max="219" customWidth="1" width="9.140625" style="2"/>
    <col min="220" max="220" customWidth="1" width="9.140625" style="2"/>
    <col min="221" max="221" customWidth="1" width="9.140625" style="2"/>
    <col min="222" max="222" customWidth="1" width="9.140625" style="2"/>
    <col min="223" max="223" customWidth="1" width="9.140625" style="2"/>
    <col min="224" max="224" customWidth="1" width="9.140625" style="2"/>
    <col min="225" max="225" customWidth="1" width="9.140625" style="2"/>
    <col min="226" max="226" customWidth="1" width="9.140625" style="2"/>
    <col min="227" max="227" customWidth="1" width="9.140625" style="2"/>
    <col min="228" max="228" customWidth="1" width="9.140625" style="2"/>
    <col min="229" max="229" customWidth="1" width="9.140625" style="2"/>
    <col min="230" max="230" customWidth="1" width="9.140625" style="2"/>
    <col min="231" max="231" customWidth="1" width="9.140625" style="2"/>
    <col min="232" max="232" customWidth="1" width="9.140625" style="2"/>
    <col min="233" max="233" customWidth="1" width="9.140625" style="2"/>
    <col min="234" max="234" customWidth="1" width="9.140625" style="2"/>
    <col min="235" max="235" customWidth="1" width="9.140625" style="2"/>
    <col min="236" max="236" customWidth="1" width="9.140625" style="2"/>
    <col min="237" max="237" customWidth="1" width="9.140625" style="2"/>
    <col min="238" max="238" customWidth="1" width="9.140625" style="2"/>
    <col min="239" max="239" customWidth="1" width="9.140625" style="2"/>
    <col min="240" max="240" customWidth="1" width="9.140625" style="2"/>
    <col min="241" max="241" customWidth="1" width="9.140625" style="2"/>
    <col min="242" max="242" customWidth="1" width="9.140625" style="2"/>
    <col min="243" max="243" customWidth="1" width="9.140625" style="2"/>
    <col min="244" max="244" customWidth="1" width="9.140625" style="2"/>
    <col min="245" max="245" customWidth="1" width="9.140625" style="2"/>
    <col min="246" max="246" customWidth="1" width="9.140625" style="2"/>
    <col min="247" max="247" customWidth="1" width="9.140625" style="2"/>
    <col min="248" max="248" customWidth="1" width="9.140625" style="2"/>
    <col min="249" max="249" customWidth="1" width="9.140625" style="2"/>
    <col min="250" max="250" customWidth="1" width="9.140625" style="2"/>
    <col min="251" max="251" customWidth="1" width="9.140625" style="2"/>
    <col min="252" max="252" customWidth="1" width="9.140625" style="2"/>
    <col min="253" max="253" customWidth="1" width="9.140625" style="2"/>
    <col min="254" max="254" customWidth="1" width="9.140625" style="2"/>
    <col min="255" max="255" customWidth="1" width="9.140625" style="2"/>
    <col min="256" max="256" customWidth="1" width="9.140625" style="2"/>
    <col min="257" max="16384" width="9" style="0" hidden="0"/>
  </cols>
  <sheetData>
    <row r="1" spans="8:8" ht="26.25" customHeight="1">
      <c r="A1" s="4" t="s">
        <v>45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/>
      <c r="N1" s="5"/>
    </row>
    <row r="2" spans="8:8" ht="33.75" customHeight="1">
      <c r="A2" s="6"/>
      <c r="B2" s="7" t="s">
        <v>44</v>
      </c>
      <c r="C2" s="8" t="s">
        <v>22</v>
      </c>
      <c r="D2" s="9"/>
      <c r="E2" s="10" t="s">
        <v>23</v>
      </c>
      <c r="F2" s="11"/>
      <c r="G2" s="12" t="s">
        <v>24</v>
      </c>
      <c r="H2" s="13"/>
      <c r="I2" s="14" t="s">
        <v>20</v>
      </c>
      <c r="J2" s="15"/>
      <c r="K2" s="16" t="s">
        <v>21</v>
      </c>
      <c r="L2" s="17"/>
      <c r="M2" s="18" t="s">
        <v>43</v>
      </c>
      <c r="N2" s="19"/>
      <c r="O2" s="20"/>
    </row>
    <row r="3" spans="8:8" ht="16.5" customHeight="1">
      <c r="A3" s="21"/>
      <c r="B3" s="22"/>
      <c r="C3" s="23" t="s">
        <v>0</v>
      </c>
      <c r="D3" s="23" t="s">
        <v>1</v>
      </c>
      <c r="E3" s="24" t="s">
        <v>0</v>
      </c>
      <c r="F3" s="24" t="s">
        <v>1</v>
      </c>
      <c r="G3" s="25" t="s">
        <v>0</v>
      </c>
      <c r="H3" s="25" t="s">
        <v>1</v>
      </c>
      <c r="I3" s="26" t="s">
        <v>0</v>
      </c>
      <c r="J3" s="26" t="s">
        <v>1</v>
      </c>
      <c r="K3" s="27" t="s">
        <v>0</v>
      </c>
      <c r="L3" s="28" t="s">
        <v>1</v>
      </c>
      <c r="M3" s="29" t="s">
        <v>0</v>
      </c>
      <c r="N3" s="30" t="s">
        <v>1</v>
      </c>
      <c r="O3" s="30" t="s">
        <v>48</v>
      </c>
    </row>
    <row r="4" spans="8:8" ht="16.5" customHeight="1">
      <c r="A4" s="31" t="s">
        <v>25</v>
      </c>
      <c r="B4" s="32" t="s">
        <v>2</v>
      </c>
      <c r="C4" s="33">
        <v>1289696.9643629962</v>
      </c>
      <c r="D4" s="33">
        <v>400806.0881297117</v>
      </c>
      <c r="E4" s="34">
        <v>1.524044855118159E7</v>
      </c>
      <c r="F4" s="34">
        <v>3612219.4433541573</v>
      </c>
      <c r="G4" s="35">
        <v>554942.0290368024</v>
      </c>
      <c r="H4" s="35">
        <v>162215.96455961507</v>
      </c>
      <c r="I4" s="36">
        <v>118512.38060611936</v>
      </c>
      <c r="J4" s="36">
        <v>25603.34507066323</v>
      </c>
      <c r="K4" s="37">
        <v>905177.6487723702</v>
      </c>
      <c r="L4" s="38">
        <v>639402.2791734209</v>
      </c>
      <c r="M4" s="39">
        <f>SUM(C4,E4,G4,I4,K4)</f>
        <v>1.8108777573959876E7</v>
      </c>
      <c r="N4" s="40">
        <f>SUM(D4,F4,H4,J4,L4)</f>
        <v>4840247.120287568</v>
      </c>
      <c r="O4" s="41">
        <f>M4+N4</f>
        <v>2.294902469424747E7</v>
      </c>
    </row>
    <row r="5" spans="8:8" ht="16.5" customHeight="1">
      <c r="A5" s="42" t="s">
        <v>26</v>
      </c>
      <c r="B5" s="43" t="s">
        <v>3</v>
      </c>
      <c r="C5" s="33">
        <v>11838.89266841226</v>
      </c>
      <c r="D5" s="33">
        <v>0.0</v>
      </c>
      <c r="E5" s="34"/>
      <c r="F5" s="34"/>
      <c r="G5" s="35">
        <v>62474.19272797835</v>
      </c>
      <c r="H5" s="35">
        <v>6513.41745352793</v>
      </c>
      <c r="I5" s="36">
        <v>4091.113650850482</v>
      </c>
      <c r="J5" s="36">
        <v>0.0</v>
      </c>
      <c r="K5" s="37">
        <v>1158.009365432275</v>
      </c>
      <c r="L5" s="38">
        <v>0.0</v>
      </c>
      <c r="M5" s="39">
        <f t="shared" si="0" ref="M5:N21">SUM(C5,E5,G5,I5,K5)</f>
        <v>79562.20841267337</v>
      </c>
      <c r="N5" s="40">
        <f t="shared" si="0"/>
        <v>6513.41745352793</v>
      </c>
      <c r="O5" s="41">
        <f t="shared" si="1" ref="O5:O22">M5+N5</f>
        <v>86075.62586620133</v>
      </c>
    </row>
    <row r="6" spans="8:8" ht="16.5" customHeight="1">
      <c r="A6" s="42" t="s">
        <v>27</v>
      </c>
      <c r="B6" s="43" t="s">
        <v>4</v>
      </c>
      <c r="C6" s="33">
        <v>569115.8008471641</v>
      </c>
      <c r="D6" s="33">
        <v>110208.797640673</v>
      </c>
      <c r="E6" s="34"/>
      <c r="F6" s="34"/>
      <c r="G6" s="35">
        <v>1715209.7226397712</v>
      </c>
      <c r="H6" s="35">
        <v>875285.0929401289</v>
      </c>
      <c r="I6" s="36">
        <v>95113.50930081336</v>
      </c>
      <c r="J6" s="36">
        <v>28951.80185293439</v>
      </c>
      <c r="K6" s="37">
        <v>78446.58831236619</v>
      </c>
      <c r="L6" s="38">
        <v>109182.46124205942</v>
      </c>
      <c r="M6" s="39">
        <f t="shared" si="0"/>
        <v>2457885.621100115</v>
      </c>
      <c r="N6" s="40">
        <f t="shared" si="0"/>
        <v>1123628.1536757958</v>
      </c>
      <c r="O6" s="41">
        <f t="shared" si="1"/>
        <v>3581513.7747759195</v>
      </c>
    </row>
    <row r="7" spans="8:8" ht="16.5" customHeight="1">
      <c r="A7" s="42" t="s">
        <v>28</v>
      </c>
      <c r="B7" s="43" t="s">
        <v>5</v>
      </c>
      <c r="C7" s="33"/>
      <c r="D7" s="33"/>
      <c r="E7" s="34"/>
      <c r="F7" s="34"/>
      <c r="G7" s="35">
        <v>5144.204538532546</v>
      </c>
      <c r="H7" s="35">
        <v>0.0</v>
      </c>
      <c r="I7" s="36"/>
      <c r="J7" s="36"/>
      <c r="K7" s="37">
        <v>823.9198821030168</v>
      </c>
      <c r="L7" s="38">
        <v>0.0</v>
      </c>
      <c r="M7" s="39">
        <f t="shared" si="0"/>
        <v>5968.124420635563</v>
      </c>
      <c r="N7" s="40">
        <f t="shared" si="0"/>
        <v>0.0</v>
      </c>
      <c r="O7" s="41">
        <f t="shared" si="1"/>
        <v>5968.12442063556</v>
      </c>
    </row>
    <row r="8" spans="8:8" ht="16.5" customHeight="1">
      <c r="A8" s="42" t="s">
        <v>29</v>
      </c>
      <c r="B8" s="43" t="s">
        <v>6</v>
      </c>
      <c r="C8" s="33">
        <v>33784.872303521835</v>
      </c>
      <c r="D8" s="33">
        <v>7310.911941064443</v>
      </c>
      <c r="E8" s="34"/>
      <c r="F8" s="34"/>
      <c r="G8" s="35">
        <v>27390.178155236474</v>
      </c>
      <c r="H8" s="35">
        <v>2626.3535427522647</v>
      </c>
      <c r="I8" s="36">
        <v>223.45650729023296</v>
      </c>
      <c r="J8" s="36">
        <v>0.0</v>
      </c>
      <c r="K8" s="37">
        <v>0.0</v>
      </c>
      <c r="L8" s="38">
        <v>796.4085468625545</v>
      </c>
      <c r="M8" s="39">
        <f t="shared" si="0"/>
        <v>61398.506966048546</v>
      </c>
      <c r="N8" s="40">
        <f t="shared" si="0"/>
        <v>10733.674030679262</v>
      </c>
      <c r="O8" s="41">
        <f t="shared" si="1"/>
        <v>72132.18099672781</v>
      </c>
    </row>
    <row r="9" spans="8:8" ht="16.5" customHeight="1">
      <c r="A9" s="42" t="s">
        <v>30</v>
      </c>
      <c r="B9" s="43" t="s">
        <v>7</v>
      </c>
      <c r="C9" s="33">
        <v>556355.7551725376</v>
      </c>
      <c r="D9" s="33">
        <v>18368.438609083423</v>
      </c>
      <c r="E9" s="34"/>
      <c r="F9" s="34"/>
      <c r="G9" s="35">
        <v>627161.1877972549</v>
      </c>
      <c r="H9" s="35">
        <v>5895.925049089955</v>
      </c>
      <c r="I9" s="36">
        <v>28814.700509329836</v>
      </c>
      <c r="J9" s="36">
        <v>0.0</v>
      </c>
      <c r="K9" s="37">
        <v>9266.789511675208</v>
      </c>
      <c r="L9" s="38">
        <v>679.03517480551</v>
      </c>
      <c r="M9" s="39">
        <f t="shared" si="0"/>
        <v>1221598.4329907976</v>
      </c>
      <c r="N9" s="40">
        <f t="shared" si="0"/>
        <v>24943.398832978888</v>
      </c>
      <c r="O9" s="41">
        <f t="shared" si="1"/>
        <v>1246541.8318237788</v>
      </c>
    </row>
    <row r="10" spans="8:8" ht="16.5" customHeight="1">
      <c r="A10" s="42" t="s">
        <v>31</v>
      </c>
      <c r="B10" s="43" t="s">
        <v>8</v>
      </c>
      <c r="C10" s="33">
        <v>433718.79443879065</v>
      </c>
      <c r="D10" s="33">
        <v>574557.2922786643</v>
      </c>
      <c r="E10" s="34"/>
      <c r="F10" s="34"/>
      <c r="G10" s="35">
        <v>2539866.559077756</v>
      </c>
      <c r="H10" s="35">
        <v>3878479.2584010735</v>
      </c>
      <c r="I10" s="36">
        <v>53304.870979367726</v>
      </c>
      <c r="J10" s="36">
        <v>29770.115214670914</v>
      </c>
      <c r="K10" s="37">
        <v>51947.23584403906</v>
      </c>
      <c r="L10" s="38">
        <v>68103.82594658707</v>
      </c>
      <c r="M10" s="39">
        <f t="shared" si="0"/>
        <v>3078837.460339953</v>
      </c>
      <c r="N10" s="40">
        <f t="shared" si="0"/>
        <v>4550910.491840996</v>
      </c>
      <c r="O10" s="41">
        <f t="shared" si="1"/>
        <v>7629747.95218095</v>
      </c>
    </row>
    <row r="11" spans="8:8" ht="16.5" customHeight="1">
      <c r="A11" s="42" t="s">
        <v>32</v>
      </c>
      <c r="B11" s="43" t="s">
        <v>9</v>
      </c>
      <c r="C11" s="33">
        <v>5113.275886131511</v>
      </c>
      <c r="D11" s="33">
        <v>2599.3037292937765</v>
      </c>
      <c r="E11" s="34"/>
      <c r="F11" s="34"/>
      <c r="G11" s="35">
        <v>77274.65555195908</v>
      </c>
      <c r="H11" s="35">
        <v>358504.3599165293</v>
      </c>
      <c r="I11" s="36">
        <v>4285.259734745587</v>
      </c>
      <c r="J11" s="36">
        <v>3616.437707686526</v>
      </c>
      <c r="K11" s="37">
        <v>8441.930278732718</v>
      </c>
      <c r="L11" s="38">
        <v>63093.77422013634</v>
      </c>
      <c r="M11" s="39">
        <f t="shared" si="0"/>
        <v>95115.12145156889</v>
      </c>
      <c r="N11" s="40">
        <f t="shared" si="0"/>
        <v>427813.8755736459</v>
      </c>
      <c r="O11" s="41">
        <f t="shared" si="1"/>
        <v>522928.9970252149</v>
      </c>
    </row>
    <row r="12" spans="8:8" ht="16.5" customHeight="1">
      <c r="A12" s="42" t="s">
        <v>33</v>
      </c>
      <c r="B12" s="43" t="s">
        <v>10</v>
      </c>
      <c r="C12" s="33">
        <v>675231.0859780541</v>
      </c>
      <c r="D12" s="33">
        <v>8671.54407676255</v>
      </c>
      <c r="E12" s="34"/>
      <c r="F12" s="34"/>
      <c r="G12" s="35">
        <v>1337922.1549814295</v>
      </c>
      <c r="H12" s="35">
        <v>8594.56149657471</v>
      </c>
      <c r="I12" s="36">
        <v>12686.29685768241</v>
      </c>
      <c r="J12" s="36">
        <v>0.0</v>
      </c>
      <c r="K12" s="37">
        <v>14033.058518473003</v>
      </c>
      <c r="L12" s="38">
        <v>0.0</v>
      </c>
      <c r="M12" s="39">
        <f t="shared" si="0"/>
        <v>2039872.5963356392</v>
      </c>
      <c r="N12" s="40">
        <f t="shared" si="0"/>
        <v>17266.10557333726</v>
      </c>
      <c r="O12" s="41">
        <f t="shared" si="1"/>
        <v>2057138.7019089772</v>
      </c>
    </row>
    <row r="13" spans="8:8" ht="16.5" customHeight="1">
      <c r="A13" s="42" t="s">
        <v>34</v>
      </c>
      <c r="B13" s="43" t="s">
        <v>11</v>
      </c>
      <c r="C13" s="33">
        <v>159183.3146785755</v>
      </c>
      <c r="D13" s="33">
        <v>59640.59808174831</v>
      </c>
      <c r="E13" s="34"/>
      <c r="F13" s="34"/>
      <c r="G13" s="35">
        <v>59251.04560376544</v>
      </c>
      <c r="H13" s="35">
        <v>2425.4777124884636</v>
      </c>
      <c r="I13" s="36">
        <v>2366.7556570516845</v>
      </c>
      <c r="J13" s="36">
        <v>1309.2953994440745</v>
      </c>
      <c r="K13" s="37"/>
      <c r="L13" s="38"/>
      <c r="M13" s="39">
        <f t="shared" si="0"/>
        <v>220801.11593939262</v>
      </c>
      <c r="N13" s="40">
        <f t="shared" si="0"/>
        <v>63375.37119368085</v>
      </c>
      <c r="O13" s="41">
        <f t="shared" si="1"/>
        <v>284176.4871330739</v>
      </c>
    </row>
    <row r="14" spans="8:8" ht="16.5" customHeight="1">
      <c r="A14" s="42" t="s">
        <v>35</v>
      </c>
      <c r="B14" s="43" t="s">
        <v>12</v>
      </c>
      <c r="C14" s="33">
        <v>223890.74506121938</v>
      </c>
      <c r="D14" s="33">
        <v>56389.47727775359</v>
      </c>
      <c r="E14" s="34"/>
      <c r="F14" s="34"/>
      <c r="G14" s="35">
        <v>24996.212810563626</v>
      </c>
      <c r="H14" s="35">
        <v>4047.799178951418</v>
      </c>
      <c r="I14" s="36">
        <v>4102.281009949676</v>
      </c>
      <c r="J14" s="36">
        <v>0.0</v>
      </c>
      <c r="K14" s="37"/>
      <c r="L14" s="38"/>
      <c r="M14" s="39">
        <f t="shared" si="0"/>
        <v>252989.2388817327</v>
      </c>
      <c r="N14" s="40">
        <f t="shared" si="0"/>
        <v>60437.27645670501</v>
      </c>
      <c r="O14" s="41">
        <f t="shared" si="1"/>
        <v>313426.515338438</v>
      </c>
    </row>
    <row r="15" spans="8:8" ht="16.5" customHeight="1">
      <c r="A15" s="42" t="s">
        <v>36</v>
      </c>
      <c r="B15" s="43" t="s">
        <v>13</v>
      </c>
      <c r="C15" s="33">
        <v>428201.13749879797</v>
      </c>
      <c r="D15" s="33">
        <v>199701.20145037366</v>
      </c>
      <c r="E15" s="34"/>
      <c r="F15" s="34"/>
      <c r="G15" s="35">
        <v>47254.43258105205</v>
      </c>
      <c r="H15" s="35">
        <v>4378.516569151778</v>
      </c>
      <c r="I15" s="36">
        <v>834.217279484111</v>
      </c>
      <c r="J15" s="36">
        <v>0.0</v>
      </c>
      <c r="K15" s="37">
        <v>4334.0320225002015</v>
      </c>
      <c r="L15" s="38">
        <v>3005.757912578803</v>
      </c>
      <c r="M15" s="39">
        <f t="shared" si="0"/>
        <v>480623.8193818343</v>
      </c>
      <c r="N15" s="40">
        <f t="shared" si="0"/>
        <v>207085.47593210422</v>
      </c>
      <c r="O15" s="41">
        <f t="shared" si="1"/>
        <v>687709.295313938</v>
      </c>
    </row>
    <row r="16" spans="8:8" ht="16.5" customHeight="1">
      <c r="A16" s="42" t="s">
        <v>37</v>
      </c>
      <c r="B16" s="43" t="s">
        <v>14</v>
      </c>
      <c r="C16" s="33"/>
      <c r="D16" s="33"/>
      <c r="E16" s="34"/>
      <c r="F16" s="34"/>
      <c r="G16" s="35">
        <v>46346.95414519359</v>
      </c>
      <c r="H16" s="35">
        <v>0.0</v>
      </c>
      <c r="I16" s="36"/>
      <c r="J16" s="36"/>
      <c r="K16" s="37">
        <v>1102.6477550704458</v>
      </c>
      <c r="L16" s="38">
        <v>0.0</v>
      </c>
      <c r="M16" s="39">
        <f t="shared" si="0"/>
        <v>47449.60190026403</v>
      </c>
      <c r="N16" s="40">
        <f t="shared" si="0"/>
        <v>0.0</v>
      </c>
      <c r="O16" s="41">
        <f t="shared" si="1"/>
        <v>47449.601900264</v>
      </c>
    </row>
    <row r="17" spans="8:8" ht="16.5" customHeight="1">
      <c r="A17" s="42" t="s">
        <v>38</v>
      </c>
      <c r="B17" s="43" t="s">
        <v>15</v>
      </c>
      <c r="C17" s="33">
        <v>1749950.4620345517</v>
      </c>
      <c r="D17" s="33">
        <v>846955.3034912334</v>
      </c>
      <c r="E17" s="34"/>
      <c r="F17" s="34"/>
      <c r="G17" s="35">
        <v>500094.5730553807</v>
      </c>
      <c r="H17" s="35">
        <v>246388.49663105045</v>
      </c>
      <c r="I17" s="36">
        <v>22274.20835156147</v>
      </c>
      <c r="J17" s="36">
        <v>26058.580062809</v>
      </c>
      <c r="K17" s="37">
        <v>18776.795529714276</v>
      </c>
      <c r="L17" s="38">
        <v>34205.71116551812</v>
      </c>
      <c r="M17" s="39">
        <f t="shared" si="0"/>
        <v>2291096.038971208</v>
      </c>
      <c r="N17" s="40">
        <f t="shared" si="0"/>
        <v>1153608.0913506108</v>
      </c>
      <c r="O17" s="41">
        <f t="shared" si="1"/>
        <v>3444704.13032182</v>
      </c>
    </row>
    <row r="18" spans="8:8" ht="16.5" customHeight="1">
      <c r="A18" s="42" t="s">
        <v>39</v>
      </c>
      <c r="B18" s="43" t="s">
        <v>16</v>
      </c>
      <c r="C18" s="33">
        <v>215986.91367681505</v>
      </c>
      <c r="D18" s="33">
        <v>40403.12268400375</v>
      </c>
      <c r="E18" s="34"/>
      <c r="F18" s="34"/>
      <c r="G18" s="35">
        <v>79102.01421302579</v>
      </c>
      <c r="H18" s="35">
        <v>25008.746708258586</v>
      </c>
      <c r="I18" s="36">
        <v>5184.195302949032</v>
      </c>
      <c r="J18" s="36">
        <v>0.0</v>
      </c>
      <c r="K18" s="37">
        <v>7672.213265980397</v>
      </c>
      <c r="L18" s="38">
        <v>5093.470163823896</v>
      </c>
      <c r="M18" s="39">
        <f t="shared" si="0"/>
        <v>307945.3364587703</v>
      </c>
      <c r="N18" s="40">
        <f t="shared" si="0"/>
        <v>70505.33955608623</v>
      </c>
      <c r="O18" s="41">
        <f t="shared" si="1"/>
        <v>378450.6760148562</v>
      </c>
    </row>
    <row r="19" spans="8:8" ht="16.5" customHeight="1">
      <c r="A19" s="42" t="s">
        <v>40</v>
      </c>
      <c r="B19" s="43" t="s">
        <v>17</v>
      </c>
      <c r="C19" s="33">
        <v>721017.6190208233</v>
      </c>
      <c r="D19" s="33">
        <v>736661.1025663055</v>
      </c>
      <c r="E19" s="34"/>
      <c r="F19" s="34"/>
      <c r="G19" s="35">
        <v>176519.57262588883</v>
      </c>
      <c r="H19" s="35">
        <v>132886.5466089587</v>
      </c>
      <c r="I19" s="36">
        <v>7583.504793262081</v>
      </c>
      <c r="J19" s="36">
        <v>2471.874351906974</v>
      </c>
      <c r="K19" s="37">
        <v>29908.532088101656</v>
      </c>
      <c r="L19" s="38">
        <v>15568.52440328816</v>
      </c>
      <c r="M19" s="39">
        <f t="shared" si="0"/>
        <v>935029.2285280759</v>
      </c>
      <c r="N19" s="40">
        <f t="shared" si="0"/>
        <v>887588.0479304594</v>
      </c>
      <c r="O19" s="41">
        <f t="shared" si="1"/>
        <v>1822617.2764585349</v>
      </c>
    </row>
    <row r="20" spans="8:8" ht="16.5" customHeight="1">
      <c r="A20" s="42" t="s">
        <v>41</v>
      </c>
      <c r="B20" s="43" t="s">
        <v>18</v>
      </c>
      <c r="C20" s="33">
        <v>508435.02859195723</v>
      </c>
      <c r="D20" s="33">
        <v>801401.2846142382</v>
      </c>
      <c r="E20" s="34"/>
      <c r="F20" s="34"/>
      <c r="G20" s="35">
        <v>113825.6026457051</v>
      </c>
      <c r="H20" s="35">
        <v>60409.92402495606</v>
      </c>
      <c r="I20" s="36">
        <v>8538.071245252268</v>
      </c>
      <c r="J20" s="36">
        <v>5088.39889695864</v>
      </c>
      <c r="K20" s="37">
        <v>10618.291727043814</v>
      </c>
      <c r="L20" s="38">
        <v>97028.24075872333</v>
      </c>
      <c r="M20" s="39">
        <f t="shared" si="0"/>
        <v>641416.9942099585</v>
      </c>
      <c r="N20" s="40">
        <f t="shared" si="0"/>
        <v>963927.8482948763</v>
      </c>
      <c r="O20" s="41">
        <f t="shared" si="1"/>
        <v>1605344.8425048352</v>
      </c>
    </row>
    <row r="21" spans="8:8" ht="16.5" customHeight="1">
      <c r="A21" s="44" t="s">
        <v>42</v>
      </c>
      <c r="B21" s="45" t="s">
        <v>19</v>
      </c>
      <c r="C21" s="33">
        <v>1681377.1580218521</v>
      </c>
      <c r="D21" s="33">
        <v>975602.3941350969</v>
      </c>
      <c r="E21" s="34"/>
      <c r="F21" s="34"/>
      <c r="G21" s="35">
        <v>664665.2442130424</v>
      </c>
      <c r="H21" s="35">
        <v>584228.7208162398</v>
      </c>
      <c r="I21" s="36">
        <v>26718.626300423155</v>
      </c>
      <c r="J21" s="36">
        <v>29827.158970423567</v>
      </c>
      <c r="K21" s="37">
        <v>148930.75829076147</v>
      </c>
      <c r="L21" s="38">
        <v>214634.97225816784</v>
      </c>
      <c r="M21" s="39">
        <f t="shared" si="0"/>
        <v>2521691.7868260792</v>
      </c>
      <c r="N21" s="40">
        <f t="shared" si="0"/>
        <v>1804293.246179928</v>
      </c>
      <c r="O21" s="41">
        <f t="shared" si="1"/>
        <v>4325985.033006011</v>
      </c>
    </row>
    <row r="22" spans="8:8" ht="21.0" customHeight="1">
      <c r="A22" s="46"/>
      <c r="B22" s="47" t="s">
        <v>43</v>
      </c>
      <c r="C22" s="48">
        <f>SUM(C4:C21)</f>
        <v>9262897.8202422</v>
      </c>
      <c r="D22" s="48">
        <f>SUM(D4:D21)</f>
        <v>4839276.860706007</v>
      </c>
      <c r="E22" s="49">
        <f>SUM(E4:E21)</f>
        <v>1.524044855118159E7</v>
      </c>
      <c r="F22" s="49">
        <f>SUM(F4:F21)</f>
        <v>3612219.4433541573</v>
      </c>
      <c r="G22" s="50">
        <f>SUM(G4:G21)</f>
        <v>8659440.536400339</v>
      </c>
      <c r="H22" s="50">
        <f>SUM(H4:H21)</f>
        <v>6357889.161609347</v>
      </c>
      <c r="I22" s="51">
        <f>SUM(I4:I21)</f>
        <v>394633.4480861325</v>
      </c>
      <c r="J22" s="51">
        <f>SUM(J4:J21)</f>
        <v>152697.0075274973</v>
      </c>
      <c r="K22" s="52">
        <f>SUM(K4:K21)</f>
        <v>1290638.4511643639</v>
      </c>
      <c r="L22" s="53">
        <f>SUM(L4:L21)</f>
        <v>1250794.460965972</v>
      </c>
      <c r="M22" s="54">
        <f>SUM(M4:M21)</f>
        <v>3.484805880707462E7</v>
      </c>
      <c r="N22" s="55">
        <f>SUM(N4:N21)</f>
        <v>1.6212876934162982E7</v>
      </c>
      <c r="O22" s="41">
        <f t="shared" si="1"/>
        <v>5.1060935741237596E7</v>
      </c>
    </row>
    <row r="23" spans="8:8" ht="16.5" customHeight="1">
      <c r="N23" s="56"/>
    </row>
    <row r="24" spans="8:8" ht="16.5" customHeight="1">
      <c r="A24" s="57" t="s">
        <v>50</v>
      </c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8"/>
      <c r="N24" s="58"/>
    </row>
    <row r="25" spans="8:8" ht="16.5" customHeight="1">
      <c r="A25" s="6"/>
      <c r="B25" s="7" t="s">
        <v>44</v>
      </c>
      <c r="C25" s="8" t="s">
        <v>22</v>
      </c>
      <c r="D25" s="178"/>
      <c r="E25" s="10" t="s">
        <v>23</v>
      </c>
      <c r="F25" s="11"/>
      <c r="G25" s="12" t="s">
        <v>24</v>
      </c>
      <c r="H25" s="13"/>
      <c r="I25" s="14" t="s">
        <v>20</v>
      </c>
      <c r="J25" s="15"/>
      <c r="K25" s="16" t="s">
        <v>21</v>
      </c>
      <c r="L25" s="17"/>
      <c r="M25" s="59" t="s">
        <v>43</v>
      </c>
      <c r="N25" s="60"/>
    </row>
    <row r="26" spans="8:8" ht="16.5" customHeight="1">
      <c r="A26" s="21"/>
      <c r="B26" s="22"/>
      <c r="C26" s="61" t="s">
        <v>47</v>
      </c>
      <c r="D26" s="62"/>
      <c r="E26" s="61" t="s">
        <v>47</v>
      </c>
      <c r="F26" s="62"/>
      <c r="G26" s="61" t="s">
        <v>47</v>
      </c>
      <c r="H26" s="62"/>
      <c r="I26" s="61" t="s">
        <v>47</v>
      </c>
      <c r="J26" s="62"/>
      <c r="K26" s="61" t="s">
        <v>47</v>
      </c>
      <c r="L26" s="63"/>
      <c r="M26" s="64" t="s">
        <v>47</v>
      </c>
      <c r="N26" s="65"/>
    </row>
    <row r="27" spans="8:8" ht="16.5" customHeight="1">
      <c r="A27" s="31" t="s">
        <v>25</v>
      </c>
      <c r="B27" s="32" t="s">
        <v>2</v>
      </c>
      <c r="C27" s="66">
        <v>1289696.9643629962</v>
      </c>
      <c r="D27" s="67"/>
      <c r="E27" s="68">
        <v>1.524044855118159E7</v>
      </c>
      <c r="F27" s="68"/>
      <c r="G27" s="68">
        <v>554942.0290368024</v>
      </c>
      <c r="H27" s="68"/>
      <c r="I27" s="68">
        <v>118512.38060611936</v>
      </c>
      <c r="J27" s="68"/>
      <c r="K27" s="68">
        <v>905177.6487723702</v>
      </c>
      <c r="L27" s="68"/>
      <c r="M27" s="69">
        <v>1.8108777573959876E7</v>
      </c>
      <c r="N27" s="70"/>
    </row>
    <row r="28" spans="8:8" ht="16.5" customHeight="1">
      <c r="A28" s="42" t="s">
        <v>26</v>
      </c>
      <c r="B28" s="43" t="s">
        <v>3</v>
      </c>
      <c r="C28" s="66">
        <v>11838.89266841226</v>
      </c>
      <c r="D28" s="67"/>
      <c r="E28" s="68">
        <v>0.0</v>
      </c>
      <c r="F28" s="68"/>
      <c r="G28" s="68">
        <v>62474.19272797835</v>
      </c>
      <c r="H28" s="68"/>
      <c r="I28" s="68">
        <v>4091.113650850482</v>
      </c>
      <c r="J28" s="68"/>
      <c r="K28" s="68">
        <v>1158.009365432275</v>
      </c>
      <c r="L28" s="68"/>
      <c r="M28" s="69">
        <v>79562.20841267337</v>
      </c>
      <c r="N28" s="70"/>
    </row>
    <row r="29" spans="8:8" ht="16.5" customHeight="1">
      <c r="A29" s="42" t="s">
        <v>27</v>
      </c>
      <c r="B29" s="43" t="s">
        <v>4</v>
      </c>
      <c r="C29" s="66">
        <v>569115.8008471641</v>
      </c>
      <c r="D29" s="67"/>
      <c r="E29" s="68">
        <v>0.0</v>
      </c>
      <c r="F29" s="68"/>
      <c r="G29" s="68">
        <v>1715209.7226397712</v>
      </c>
      <c r="H29" s="68"/>
      <c r="I29" s="68">
        <v>95113.50930081336</v>
      </c>
      <c r="J29" s="68"/>
      <c r="K29" s="68">
        <v>78446.58831236619</v>
      </c>
      <c r="L29" s="68"/>
      <c r="M29" s="69">
        <v>2457885.621100115</v>
      </c>
      <c r="N29" s="70"/>
    </row>
    <row r="30" spans="8:8" ht="16.5" customHeight="1">
      <c r="A30" s="42" t="s">
        <v>28</v>
      </c>
      <c r="B30" s="43" t="s">
        <v>5</v>
      </c>
      <c r="C30" s="66">
        <v>0.0</v>
      </c>
      <c r="D30" s="67"/>
      <c r="E30" s="68">
        <v>0.0</v>
      </c>
      <c r="F30" s="68"/>
      <c r="G30" s="68">
        <v>5144.204538532546</v>
      </c>
      <c r="H30" s="68"/>
      <c r="I30" s="68">
        <v>0.0</v>
      </c>
      <c r="J30" s="68"/>
      <c r="K30" s="68">
        <v>823.9198821030168</v>
      </c>
      <c r="L30" s="68"/>
      <c r="M30" s="69">
        <v>5968.124420635563</v>
      </c>
      <c r="N30" s="70"/>
    </row>
    <row r="31" spans="8:8" ht="16.5" customHeight="1">
      <c r="A31" s="42" t="s">
        <v>29</v>
      </c>
      <c r="B31" s="43" t="s">
        <v>6</v>
      </c>
      <c r="C31" s="66">
        <v>33784.872303521835</v>
      </c>
      <c r="D31" s="67"/>
      <c r="E31" s="68">
        <v>0.0</v>
      </c>
      <c r="F31" s="68"/>
      <c r="G31" s="68">
        <v>27390.178155236474</v>
      </c>
      <c r="H31" s="68"/>
      <c r="I31" s="68">
        <v>223.45650729023296</v>
      </c>
      <c r="J31" s="68"/>
      <c r="K31" s="68">
        <v>0.0</v>
      </c>
      <c r="L31" s="68"/>
      <c r="M31" s="69">
        <v>61398.506966048546</v>
      </c>
      <c r="N31" s="70"/>
    </row>
    <row r="32" spans="8:8" ht="16.5" customHeight="1">
      <c r="A32" s="42" t="s">
        <v>30</v>
      </c>
      <c r="B32" s="43" t="s">
        <v>7</v>
      </c>
      <c r="C32" s="66">
        <v>556355.7551725376</v>
      </c>
      <c r="D32" s="67"/>
      <c r="E32" s="68">
        <v>0.0</v>
      </c>
      <c r="F32" s="68"/>
      <c r="G32" s="68">
        <v>627161.1877972549</v>
      </c>
      <c r="H32" s="68"/>
      <c r="I32" s="68">
        <v>28814.700509329836</v>
      </c>
      <c r="J32" s="68"/>
      <c r="K32" s="68">
        <v>9266.789511675208</v>
      </c>
      <c r="L32" s="68"/>
      <c r="M32" s="69">
        <v>1221598.4329907976</v>
      </c>
      <c r="N32" s="70"/>
    </row>
    <row r="33" spans="8:8" ht="16.5" customHeight="1">
      <c r="A33" s="42" t="s">
        <v>31</v>
      </c>
      <c r="B33" s="43" t="s">
        <v>8</v>
      </c>
      <c r="C33" s="66">
        <v>433718.79443879065</v>
      </c>
      <c r="D33" s="67"/>
      <c r="E33" s="68">
        <v>0.0</v>
      </c>
      <c r="F33" s="68"/>
      <c r="G33" s="68">
        <v>2539866.559077756</v>
      </c>
      <c r="H33" s="68"/>
      <c r="I33" s="68">
        <v>53304.870979367726</v>
      </c>
      <c r="J33" s="68"/>
      <c r="K33" s="68">
        <v>51947.23584403906</v>
      </c>
      <c r="L33" s="68"/>
      <c r="M33" s="69">
        <v>3078837.460339953</v>
      </c>
      <c r="N33" s="70"/>
    </row>
    <row r="34" spans="8:8" ht="16.5" customHeight="1">
      <c r="A34" s="42" t="s">
        <v>32</v>
      </c>
      <c r="B34" s="43" t="s">
        <v>9</v>
      </c>
      <c r="C34" s="66">
        <v>5113.275886131511</v>
      </c>
      <c r="D34" s="67"/>
      <c r="E34" s="68">
        <v>0.0</v>
      </c>
      <c r="F34" s="68"/>
      <c r="G34" s="68">
        <v>77274.65555195908</v>
      </c>
      <c r="H34" s="68"/>
      <c r="I34" s="68">
        <v>4285.259734745587</v>
      </c>
      <c r="J34" s="68"/>
      <c r="K34" s="68">
        <v>8441.930278732718</v>
      </c>
      <c r="L34" s="68"/>
      <c r="M34" s="69">
        <v>95115.12145156889</v>
      </c>
      <c r="N34" s="70"/>
    </row>
    <row r="35" spans="8:8" ht="16.5" customHeight="1">
      <c r="A35" s="42" t="s">
        <v>33</v>
      </c>
      <c r="B35" s="43" t="s">
        <v>10</v>
      </c>
      <c r="C35" s="66">
        <v>675231.0859780541</v>
      </c>
      <c r="D35" s="67"/>
      <c r="E35" s="68">
        <v>0.0</v>
      </c>
      <c r="F35" s="68"/>
      <c r="G35" s="68">
        <v>1337922.1549814295</v>
      </c>
      <c r="H35" s="68"/>
      <c r="I35" s="68">
        <v>12686.29685768241</v>
      </c>
      <c r="J35" s="68"/>
      <c r="K35" s="68">
        <v>14033.058518473003</v>
      </c>
      <c r="L35" s="68"/>
      <c r="M35" s="69">
        <v>2039872.5963356392</v>
      </c>
      <c r="N35" s="70"/>
    </row>
    <row r="36" spans="8:8" ht="16.5" customHeight="1">
      <c r="A36" s="42" t="s">
        <v>34</v>
      </c>
      <c r="B36" s="43" t="s">
        <v>11</v>
      </c>
      <c r="C36" s="66">
        <v>159183.3146785755</v>
      </c>
      <c r="D36" s="67"/>
      <c r="E36" s="68">
        <v>0.0</v>
      </c>
      <c r="F36" s="68"/>
      <c r="G36" s="68">
        <v>59251.04560376544</v>
      </c>
      <c r="H36" s="68"/>
      <c r="I36" s="68">
        <v>2366.7556570516845</v>
      </c>
      <c r="J36" s="68"/>
      <c r="K36" s="68">
        <v>0.0</v>
      </c>
      <c r="L36" s="68"/>
      <c r="M36" s="69">
        <v>220801.11593939262</v>
      </c>
      <c r="N36" s="70"/>
    </row>
    <row r="37" spans="8:8" ht="16.5" customHeight="1">
      <c r="A37" s="42" t="s">
        <v>35</v>
      </c>
      <c r="B37" s="43" t="s">
        <v>12</v>
      </c>
      <c r="C37" s="66">
        <v>223890.74506121938</v>
      </c>
      <c r="D37" s="67"/>
      <c r="E37" s="68">
        <v>0.0</v>
      </c>
      <c r="F37" s="68"/>
      <c r="G37" s="68">
        <v>24996.212810563626</v>
      </c>
      <c r="H37" s="68"/>
      <c r="I37" s="68">
        <v>4102.281009949676</v>
      </c>
      <c r="J37" s="68"/>
      <c r="K37" s="68">
        <v>0.0</v>
      </c>
      <c r="L37" s="68"/>
      <c r="M37" s="69">
        <v>252989.2388817327</v>
      </c>
      <c r="N37" s="70"/>
    </row>
    <row r="38" spans="8:8" ht="16.5" customHeight="1">
      <c r="A38" s="42" t="s">
        <v>36</v>
      </c>
      <c r="B38" s="43" t="s">
        <v>13</v>
      </c>
      <c r="C38" s="66">
        <v>428201.13749879797</v>
      </c>
      <c r="D38" s="67"/>
      <c r="E38" s="68">
        <v>0.0</v>
      </c>
      <c r="F38" s="68"/>
      <c r="G38" s="68">
        <v>47254.43258105205</v>
      </c>
      <c r="H38" s="68"/>
      <c r="I38" s="68">
        <v>834.217279484111</v>
      </c>
      <c r="J38" s="68"/>
      <c r="K38" s="68">
        <v>4334.0320225002015</v>
      </c>
      <c r="L38" s="68"/>
      <c r="M38" s="69">
        <v>480623.8193818343</v>
      </c>
      <c r="N38" s="70"/>
    </row>
    <row r="39" spans="8:8" ht="16.5" customHeight="1">
      <c r="A39" s="42" t="s">
        <v>37</v>
      </c>
      <c r="B39" s="43" t="s">
        <v>14</v>
      </c>
      <c r="C39" s="66">
        <v>0.0</v>
      </c>
      <c r="D39" s="67"/>
      <c r="E39" s="68">
        <v>0.0</v>
      </c>
      <c r="F39" s="68"/>
      <c r="G39" s="68">
        <v>46346.95414519359</v>
      </c>
      <c r="H39" s="68"/>
      <c r="I39" s="68">
        <v>0.0</v>
      </c>
      <c r="J39" s="68"/>
      <c r="K39" s="68">
        <v>1102.6477550704458</v>
      </c>
      <c r="L39" s="68"/>
      <c r="M39" s="69">
        <v>47449.60190026403</v>
      </c>
      <c r="N39" s="70"/>
    </row>
    <row r="40" spans="8:8" ht="16.5" customHeight="1">
      <c r="A40" s="42" t="s">
        <v>38</v>
      </c>
      <c r="B40" s="43" t="s">
        <v>15</v>
      </c>
      <c r="C40" s="66">
        <v>1749950.4620345517</v>
      </c>
      <c r="D40" s="67"/>
      <c r="E40" s="68">
        <v>0.0</v>
      </c>
      <c r="F40" s="68"/>
      <c r="G40" s="68">
        <v>500094.5730553807</v>
      </c>
      <c r="H40" s="68"/>
      <c r="I40" s="68">
        <v>22274.20835156147</v>
      </c>
      <c r="J40" s="68"/>
      <c r="K40" s="68">
        <v>18776.795529714276</v>
      </c>
      <c r="L40" s="68"/>
      <c r="M40" s="69">
        <v>2291096.038971208</v>
      </c>
      <c r="N40" s="70"/>
    </row>
    <row r="41" spans="8:8" ht="16.5" customHeight="1">
      <c r="A41" s="42" t="s">
        <v>39</v>
      </c>
      <c r="B41" s="43" t="s">
        <v>16</v>
      </c>
      <c r="C41" s="66">
        <v>215986.91367681505</v>
      </c>
      <c r="D41" s="67"/>
      <c r="E41" s="68">
        <v>0.0</v>
      </c>
      <c r="F41" s="68"/>
      <c r="G41" s="68">
        <v>79102.01421302579</v>
      </c>
      <c r="H41" s="68"/>
      <c r="I41" s="68">
        <v>5184.195302949032</v>
      </c>
      <c r="J41" s="68"/>
      <c r="K41" s="68">
        <v>7672.213265980397</v>
      </c>
      <c r="L41" s="68"/>
      <c r="M41" s="69">
        <v>307945.3364587703</v>
      </c>
      <c r="N41" s="70"/>
    </row>
    <row r="42" spans="8:8" ht="16.5" customHeight="1">
      <c r="A42" s="42" t="s">
        <v>40</v>
      </c>
      <c r="B42" s="43" t="s">
        <v>17</v>
      </c>
      <c r="C42" s="66">
        <v>721017.6190208233</v>
      </c>
      <c r="D42" s="67"/>
      <c r="E42" s="68">
        <v>0.0</v>
      </c>
      <c r="F42" s="68"/>
      <c r="G42" s="68">
        <v>176519.57262588883</v>
      </c>
      <c r="H42" s="68"/>
      <c r="I42" s="68">
        <v>7583.504793262081</v>
      </c>
      <c r="J42" s="68"/>
      <c r="K42" s="68">
        <v>29908.532088101656</v>
      </c>
      <c r="L42" s="68"/>
      <c r="M42" s="69">
        <v>935029.2285280759</v>
      </c>
      <c r="N42" s="70"/>
    </row>
    <row r="43" spans="8:8" ht="16.5" customHeight="1">
      <c r="A43" s="42" t="s">
        <v>41</v>
      </c>
      <c r="B43" s="43" t="s">
        <v>18</v>
      </c>
      <c r="C43" s="66">
        <v>508435.02859195723</v>
      </c>
      <c r="D43" s="67"/>
      <c r="E43" s="68">
        <v>0.0</v>
      </c>
      <c r="F43" s="68"/>
      <c r="G43" s="68">
        <v>113825.6026457051</v>
      </c>
      <c r="H43" s="68"/>
      <c r="I43" s="68">
        <v>8538.071245252268</v>
      </c>
      <c r="J43" s="68"/>
      <c r="K43" s="68">
        <v>10618.291727043814</v>
      </c>
      <c r="L43" s="68"/>
      <c r="M43" s="69">
        <v>641416.9942099585</v>
      </c>
      <c r="N43" s="70"/>
    </row>
    <row r="44" spans="8:8" ht="16.5" customHeight="1">
      <c r="A44" s="44" t="s">
        <v>42</v>
      </c>
      <c r="B44" s="45" t="s">
        <v>19</v>
      </c>
      <c r="C44" s="71">
        <v>1681377.1580218521</v>
      </c>
      <c r="D44" s="72"/>
      <c r="E44" s="68">
        <v>0.0</v>
      </c>
      <c r="F44" s="68"/>
      <c r="G44" s="68">
        <v>664665.2442130424</v>
      </c>
      <c r="H44" s="68"/>
      <c r="I44" s="68">
        <v>26718.626300423155</v>
      </c>
      <c r="J44" s="68"/>
      <c r="K44" s="68">
        <v>148930.75829076147</v>
      </c>
      <c r="L44" s="68"/>
      <c r="M44" s="69">
        <v>2521691.7868260792</v>
      </c>
      <c r="N44" s="70"/>
    </row>
    <row r="45" spans="8:8" ht="16.5" customHeight="1">
      <c r="A45" s="46"/>
      <c r="B45" s="47" t="s">
        <v>43</v>
      </c>
      <c r="C45" s="73">
        <v>9262897.8202422</v>
      </c>
      <c r="D45" s="74"/>
      <c r="E45" s="73">
        <v>1.524044855118159E7</v>
      </c>
      <c r="F45" s="75"/>
      <c r="G45" s="73">
        <v>8659440.536400339</v>
      </c>
      <c r="H45" s="75"/>
      <c r="I45" s="73">
        <v>394633.4480861325</v>
      </c>
      <c r="J45" s="75"/>
      <c r="K45" s="73">
        <v>1290638.4511643639</v>
      </c>
      <c r="L45" s="75"/>
      <c r="M45" s="76">
        <v>3.484805880707462E7</v>
      </c>
      <c r="N45" s="77"/>
    </row>
    <row r="47" spans="8:8" ht="16.5" customHeight="1">
      <c r="A47" s="4" t="s">
        <v>51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5"/>
      <c r="N47" s="5"/>
    </row>
    <row r="48" spans="8:8" ht="16.5" customHeight="1">
      <c r="A48" s="6"/>
      <c r="B48" s="7" t="s">
        <v>44</v>
      </c>
      <c r="C48" s="8" t="s">
        <v>22</v>
      </c>
      <c r="D48" s="178"/>
      <c r="E48" s="10" t="s">
        <v>23</v>
      </c>
      <c r="F48" s="11"/>
      <c r="G48" s="12" t="s">
        <v>24</v>
      </c>
      <c r="H48" s="13"/>
      <c r="I48" s="14" t="s">
        <v>20</v>
      </c>
      <c r="J48" s="15"/>
      <c r="K48" s="16" t="s">
        <v>21</v>
      </c>
      <c r="L48" s="17"/>
      <c r="M48" s="59" t="s">
        <v>43</v>
      </c>
      <c r="N48" s="60"/>
    </row>
    <row r="49" spans="8:8" ht="16.5" customHeight="1">
      <c r="A49" s="21"/>
      <c r="B49" s="22"/>
      <c r="C49" s="179" t="s">
        <v>1</v>
      </c>
      <c r="D49" s="68"/>
      <c r="E49" s="179" t="s">
        <v>1</v>
      </c>
      <c r="F49" s="68"/>
      <c r="G49" s="179" t="s">
        <v>1</v>
      </c>
      <c r="H49" s="68"/>
      <c r="I49" s="179" t="s">
        <v>1</v>
      </c>
      <c r="J49" s="68"/>
      <c r="K49" s="179" t="s">
        <v>1</v>
      </c>
      <c r="L49" s="68"/>
      <c r="M49" s="78" t="s">
        <v>1</v>
      </c>
      <c r="N49" s="79"/>
    </row>
    <row r="50" spans="8:8" ht="16.5" customHeight="1">
      <c r="A50" s="31" t="s">
        <v>25</v>
      </c>
      <c r="B50" s="32" t="s">
        <v>2</v>
      </c>
      <c r="C50" s="66">
        <v>400806.0881297117</v>
      </c>
      <c r="D50" s="68"/>
      <c r="E50" s="66">
        <v>3612219.4433541573</v>
      </c>
      <c r="F50" s="68"/>
      <c r="G50" s="66">
        <v>162215.96455961507</v>
      </c>
      <c r="H50" s="68"/>
      <c r="I50" s="66">
        <v>25603.34507066323</v>
      </c>
      <c r="J50" s="68"/>
      <c r="K50" s="66">
        <v>639402.2791734209</v>
      </c>
      <c r="L50" s="68"/>
      <c r="M50" s="69">
        <v>4840247.120287568</v>
      </c>
      <c r="N50" s="70"/>
    </row>
    <row r="51" spans="8:8" ht="16.5" customHeight="1">
      <c r="A51" s="42" t="s">
        <v>26</v>
      </c>
      <c r="B51" s="43" t="s">
        <v>3</v>
      </c>
      <c r="C51" s="66">
        <v>0.0</v>
      </c>
      <c r="D51" s="68"/>
      <c r="E51" s="66">
        <v>0.0</v>
      </c>
      <c r="F51" s="68"/>
      <c r="G51" s="66">
        <v>6513.41745352793</v>
      </c>
      <c r="H51" s="68"/>
      <c r="I51" s="66">
        <v>0.0</v>
      </c>
      <c r="J51" s="68"/>
      <c r="K51" s="66">
        <v>0.0</v>
      </c>
      <c r="L51" s="68"/>
      <c r="M51" s="69">
        <v>6513.41745352793</v>
      </c>
      <c r="N51" s="70"/>
    </row>
    <row r="52" spans="8:8" ht="16.5" customHeight="1">
      <c r="A52" s="42" t="s">
        <v>27</v>
      </c>
      <c r="B52" s="43" t="s">
        <v>4</v>
      </c>
      <c r="C52" s="66">
        <v>110208.797640673</v>
      </c>
      <c r="D52" s="68"/>
      <c r="E52" s="66">
        <v>0.0</v>
      </c>
      <c r="F52" s="68"/>
      <c r="G52" s="66">
        <v>875285.0929401289</v>
      </c>
      <c r="H52" s="68"/>
      <c r="I52" s="66">
        <v>28951.80185293439</v>
      </c>
      <c r="J52" s="68"/>
      <c r="K52" s="66">
        <v>109182.46124205942</v>
      </c>
      <c r="L52" s="68"/>
      <c r="M52" s="69">
        <v>1123628.1536757958</v>
      </c>
      <c r="N52" s="70"/>
    </row>
    <row r="53" spans="8:8" ht="16.5" customHeight="1">
      <c r="A53" s="42" t="s">
        <v>28</v>
      </c>
      <c r="B53" s="43" t="s">
        <v>5</v>
      </c>
      <c r="C53" s="66">
        <v>0.0</v>
      </c>
      <c r="D53" s="68"/>
      <c r="E53" s="66">
        <v>0.0</v>
      </c>
      <c r="F53" s="68"/>
      <c r="G53" s="66">
        <v>0.0</v>
      </c>
      <c r="H53" s="68"/>
      <c r="I53" s="66">
        <v>0.0</v>
      </c>
      <c r="J53" s="68"/>
      <c r="K53" s="66">
        <v>0.0</v>
      </c>
      <c r="L53" s="68"/>
      <c r="M53" s="69">
        <v>0.0</v>
      </c>
      <c r="N53" s="70"/>
    </row>
    <row r="54" spans="8:8" ht="16.5" customHeight="1">
      <c r="A54" s="42" t="s">
        <v>29</v>
      </c>
      <c r="B54" s="43" t="s">
        <v>6</v>
      </c>
      <c r="C54" s="66">
        <v>7310.911941064443</v>
      </c>
      <c r="D54" s="68"/>
      <c r="E54" s="66">
        <v>0.0</v>
      </c>
      <c r="F54" s="68"/>
      <c r="G54" s="66">
        <v>2626.3535427522647</v>
      </c>
      <c r="H54" s="68"/>
      <c r="I54" s="66">
        <v>0.0</v>
      </c>
      <c r="J54" s="68"/>
      <c r="K54" s="66">
        <v>796.4085468625545</v>
      </c>
      <c r="L54" s="68"/>
      <c r="M54" s="69">
        <v>10733.674030679262</v>
      </c>
      <c r="N54" s="70"/>
    </row>
    <row r="55" spans="8:8" ht="16.5" customHeight="1">
      <c r="A55" s="42" t="s">
        <v>30</v>
      </c>
      <c r="B55" s="43" t="s">
        <v>7</v>
      </c>
      <c r="C55" s="66">
        <v>18368.438609083423</v>
      </c>
      <c r="D55" s="68"/>
      <c r="E55" s="66">
        <v>0.0</v>
      </c>
      <c r="F55" s="68"/>
      <c r="G55" s="66">
        <v>5895.925049089955</v>
      </c>
      <c r="H55" s="68"/>
      <c r="I55" s="66">
        <v>0.0</v>
      </c>
      <c r="J55" s="68"/>
      <c r="K55" s="66">
        <v>679.03517480551</v>
      </c>
      <c r="L55" s="68"/>
      <c r="M55" s="69">
        <v>24943.398832978888</v>
      </c>
      <c r="N55" s="70"/>
    </row>
    <row r="56" spans="8:8" ht="16.5" customHeight="1">
      <c r="A56" s="42" t="s">
        <v>31</v>
      </c>
      <c r="B56" s="43" t="s">
        <v>8</v>
      </c>
      <c r="C56" s="66">
        <v>574557.2922786643</v>
      </c>
      <c r="D56" s="68"/>
      <c r="E56" s="66">
        <v>0.0</v>
      </c>
      <c r="F56" s="68"/>
      <c r="G56" s="66">
        <v>3878479.2584010735</v>
      </c>
      <c r="H56" s="68"/>
      <c r="I56" s="66">
        <v>29770.115214670914</v>
      </c>
      <c r="J56" s="68"/>
      <c r="K56" s="66">
        <v>68103.82594658707</v>
      </c>
      <c r="L56" s="68"/>
      <c r="M56" s="69">
        <v>4550910.491840996</v>
      </c>
      <c r="N56" s="70"/>
    </row>
    <row r="57" spans="8:8" ht="16.5" customHeight="1">
      <c r="A57" s="42" t="s">
        <v>32</v>
      </c>
      <c r="B57" s="43" t="s">
        <v>9</v>
      </c>
      <c r="C57" s="66">
        <v>2599.3037292937765</v>
      </c>
      <c r="D57" s="68"/>
      <c r="E57" s="66">
        <v>0.0</v>
      </c>
      <c r="F57" s="68"/>
      <c r="G57" s="66">
        <v>358504.3599165293</v>
      </c>
      <c r="H57" s="68"/>
      <c r="I57" s="66">
        <v>3616.437707686526</v>
      </c>
      <c r="J57" s="68"/>
      <c r="K57" s="66">
        <v>63093.77422013634</v>
      </c>
      <c r="L57" s="68"/>
      <c r="M57" s="69">
        <v>427813.8755736459</v>
      </c>
      <c r="N57" s="70"/>
    </row>
    <row r="58" spans="8:8" ht="16.5" customHeight="1">
      <c r="A58" s="42" t="s">
        <v>33</v>
      </c>
      <c r="B58" s="43" t="s">
        <v>10</v>
      </c>
      <c r="C58" s="66">
        <v>8671.54407676255</v>
      </c>
      <c r="D58" s="68"/>
      <c r="E58" s="66">
        <v>0.0</v>
      </c>
      <c r="F58" s="68"/>
      <c r="G58" s="66">
        <v>8594.56149657471</v>
      </c>
      <c r="H58" s="68"/>
      <c r="I58" s="66">
        <v>0.0</v>
      </c>
      <c r="J58" s="68"/>
      <c r="K58" s="66">
        <v>0.0</v>
      </c>
      <c r="L58" s="68"/>
      <c r="M58" s="69">
        <v>17266.10557333726</v>
      </c>
      <c r="N58" s="70"/>
    </row>
    <row r="59" spans="8:8" ht="16.5" customHeight="1">
      <c r="A59" s="42" t="s">
        <v>34</v>
      </c>
      <c r="B59" s="43" t="s">
        <v>11</v>
      </c>
      <c r="C59" s="66">
        <v>59640.59808174831</v>
      </c>
      <c r="D59" s="68"/>
      <c r="E59" s="66">
        <v>0.0</v>
      </c>
      <c r="F59" s="68"/>
      <c r="G59" s="66">
        <v>2425.4777124884636</v>
      </c>
      <c r="H59" s="68"/>
      <c r="I59" s="66">
        <v>1309.2953994440745</v>
      </c>
      <c r="J59" s="68"/>
      <c r="K59" s="66">
        <v>0.0</v>
      </c>
      <c r="L59" s="68"/>
      <c r="M59" s="69">
        <v>63375.37119368085</v>
      </c>
      <c r="N59" s="70"/>
    </row>
    <row r="60" spans="8:8" ht="16.5" customHeight="1">
      <c r="A60" s="42" t="s">
        <v>35</v>
      </c>
      <c r="B60" s="43" t="s">
        <v>12</v>
      </c>
      <c r="C60" s="66">
        <v>56389.47727775359</v>
      </c>
      <c r="D60" s="68"/>
      <c r="E60" s="66">
        <v>0.0</v>
      </c>
      <c r="F60" s="68"/>
      <c r="G60" s="66">
        <v>4047.799178951418</v>
      </c>
      <c r="H60" s="68"/>
      <c r="I60" s="66">
        <v>0.0</v>
      </c>
      <c r="J60" s="68"/>
      <c r="K60" s="66">
        <v>0.0</v>
      </c>
      <c r="L60" s="68"/>
      <c r="M60" s="69">
        <v>60437.27645670501</v>
      </c>
      <c r="N60" s="70"/>
    </row>
    <row r="61" spans="8:8" ht="16.5" customHeight="1">
      <c r="A61" s="42" t="s">
        <v>36</v>
      </c>
      <c r="B61" s="43" t="s">
        <v>13</v>
      </c>
      <c r="C61" s="66">
        <v>199701.20145037366</v>
      </c>
      <c r="D61" s="68"/>
      <c r="E61" s="66">
        <v>0.0</v>
      </c>
      <c r="F61" s="68"/>
      <c r="G61" s="66">
        <v>4378.516569151778</v>
      </c>
      <c r="H61" s="68"/>
      <c r="I61" s="66">
        <v>0.0</v>
      </c>
      <c r="J61" s="68"/>
      <c r="K61" s="66">
        <v>3005.757912578803</v>
      </c>
      <c r="L61" s="68"/>
      <c r="M61" s="69">
        <v>207085.47593210422</v>
      </c>
      <c r="N61" s="70"/>
    </row>
    <row r="62" spans="8:8" ht="16.5" customHeight="1">
      <c r="A62" s="42" t="s">
        <v>37</v>
      </c>
      <c r="B62" s="43" t="s">
        <v>14</v>
      </c>
      <c r="C62" s="66">
        <v>0.0</v>
      </c>
      <c r="D62" s="68"/>
      <c r="E62" s="66">
        <v>0.0</v>
      </c>
      <c r="F62" s="68"/>
      <c r="G62" s="66">
        <v>0.0</v>
      </c>
      <c r="H62" s="68"/>
      <c r="I62" s="66">
        <v>0.0</v>
      </c>
      <c r="J62" s="68"/>
      <c r="K62" s="66">
        <v>0.0</v>
      </c>
      <c r="L62" s="68"/>
      <c r="M62" s="69">
        <v>0.0</v>
      </c>
      <c r="N62" s="70"/>
    </row>
    <row r="63" spans="8:8" ht="23.25" customHeight="1">
      <c r="A63" s="42" t="s">
        <v>38</v>
      </c>
      <c r="B63" s="43" t="s">
        <v>15</v>
      </c>
      <c r="C63" s="66">
        <v>846955.3034912334</v>
      </c>
      <c r="D63" s="68"/>
      <c r="E63" s="66">
        <v>0.0</v>
      </c>
      <c r="F63" s="68"/>
      <c r="G63" s="66">
        <v>246388.49663105045</v>
      </c>
      <c r="H63" s="68"/>
      <c r="I63" s="66">
        <v>26058.580062809</v>
      </c>
      <c r="J63" s="68"/>
      <c r="K63" s="66">
        <v>34205.71116551812</v>
      </c>
      <c r="L63" s="68"/>
      <c r="M63" s="69">
        <v>1153608.0913506108</v>
      </c>
      <c r="N63" s="70"/>
    </row>
    <row r="64" spans="8:8" ht="33.75" customHeight="1">
      <c r="A64" s="42" t="s">
        <v>39</v>
      </c>
      <c r="B64" s="43" t="s">
        <v>16</v>
      </c>
      <c r="C64" s="66">
        <v>40403.12268400375</v>
      </c>
      <c r="D64" s="68"/>
      <c r="E64" s="66">
        <v>0.0</v>
      </c>
      <c r="F64" s="68"/>
      <c r="G64" s="66">
        <v>25008.746708258586</v>
      </c>
      <c r="H64" s="68"/>
      <c r="I64" s="66">
        <v>0.0</v>
      </c>
      <c r="J64" s="68"/>
      <c r="K64" s="66">
        <v>5093.470163823896</v>
      </c>
      <c r="L64" s="68"/>
      <c r="M64" s="69">
        <v>70505.33955608623</v>
      </c>
      <c r="N64" s="70"/>
    </row>
    <row r="65" spans="8:8" ht="16.5" customHeight="1">
      <c r="A65" s="42" t="s">
        <v>40</v>
      </c>
      <c r="B65" s="43" t="s">
        <v>17</v>
      </c>
      <c r="C65" s="66">
        <v>736661.1025663055</v>
      </c>
      <c r="D65" s="68"/>
      <c r="E65" s="66">
        <v>0.0</v>
      </c>
      <c r="F65" s="68"/>
      <c r="G65" s="66">
        <v>132886.5466089587</v>
      </c>
      <c r="H65" s="68"/>
      <c r="I65" s="66">
        <v>2471.874351906974</v>
      </c>
      <c r="J65" s="68"/>
      <c r="K65" s="66">
        <v>15568.52440328816</v>
      </c>
      <c r="L65" s="68"/>
      <c r="M65" s="69">
        <v>887588.0479304594</v>
      </c>
      <c r="N65" s="70"/>
    </row>
    <row r="66" spans="8:8" ht="16.5" customHeight="1">
      <c r="A66" s="42" t="s">
        <v>41</v>
      </c>
      <c r="B66" s="43" t="s">
        <v>18</v>
      </c>
      <c r="C66" s="66">
        <v>801401.2846142382</v>
      </c>
      <c r="D66" s="68"/>
      <c r="E66" s="66">
        <v>0.0</v>
      </c>
      <c r="F66" s="68"/>
      <c r="G66" s="66">
        <v>60409.92402495606</v>
      </c>
      <c r="H66" s="68"/>
      <c r="I66" s="66">
        <v>5088.39889695864</v>
      </c>
      <c r="J66" s="68"/>
      <c r="K66" s="66">
        <v>97028.24075872333</v>
      </c>
      <c r="L66" s="68"/>
      <c r="M66" s="69">
        <v>963927.8482948763</v>
      </c>
      <c r="N66" s="70"/>
    </row>
    <row r="67" spans="8:8" ht="16.5" customHeight="1">
      <c r="A67" s="42" t="s">
        <v>42</v>
      </c>
      <c r="B67" s="43" t="s">
        <v>19</v>
      </c>
      <c r="C67" s="66">
        <v>975602.3941350969</v>
      </c>
      <c r="D67" s="68"/>
      <c r="E67" s="66">
        <v>0.0</v>
      </c>
      <c r="F67" s="68"/>
      <c r="G67" s="66">
        <v>584228.7208162398</v>
      </c>
      <c r="H67" s="68"/>
      <c r="I67" s="66">
        <v>29827.158970423567</v>
      </c>
      <c r="J67" s="68"/>
      <c r="K67" s="66">
        <v>214634.97225816784</v>
      </c>
      <c r="L67" s="68"/>
      <c r="M67" s="69">
        <v>1804293.246179928</v>
      </c>
      <c r="N67" s="70"/>
    </row>
    <row r="68" spans="8:8" s="80" ht="16.5" customFormat="1" customHeight="1">
      <c r="A68" s="81"/>
      <c r="B68" s="82" t="s">
        <v>43</v>
      </c>
      <c r="C68" s="83">
        <f>SUM(C50:D67)</f>
        <v>4839276.860706007</v>
      </c>
      <c r="D68" s="84"/>
      <c r="E68" s="83">
        <f t="shared" si="2" ref="E68:N68">SUM(E50:F67)</f>
        <v>3612219.4433541573</v>
      </c>
      <c r="F68" s="84"/>
      <c r="G68" s="83">
        <f t="shared" si="3" ref="G68:N68">SUM(G50:H67)</f>
        <v>6357889.161609347</v>
      </c>
      <c r="H68" s="84"/>
      <c r="I68" s="83">
        <f t="shared" si="4" ref="I68:N68">SUM(I50:J67)</f>
        <v>152697.0075274973</v>
      </c>
      <c r="J68" s="84"/>
      <c r="K68" s="83">
        <f t="shared" si="5" ref="K68:N68">SUM(K50:L67)</f>
        <v>1250794.460965972</v>
      </c>
      <c r="L68" s="85"/>
      <c r="M68" s="76">
        <f t="shared" si="6" ref="M68:N68">SUM(M50:N67)</f>
        <v>1.6212876934162982E7</v>
      </c>
      <c r="N68" s="77"/>
      <c r="O68" s="86"/>
    </row>
    <row r="69" spans="8:8" ht="16.5" customHeight="1">
      <c r="A69" s="87"/>
      <c r="B69" s="88"/>
      <c r="C69" s="89"/>
      <c r="D69" s="90"/>
      <c r="E69" s="89"/>
      <c r="F69" s="90"/>
      <c r="G69" s="89"/>
      <c r="H69" s="90"/>
      <c r="I69" s="89"/>
      <c r="J69" s="90"/>
      <c r="K69" s="89"/>
      <c r="L69" s="90"/>
      <c r="M69" s="89"/>
      <c r="N69" s="90"/>
    </row>
    <row r="70" spans="8:8" ht="16.5" customHeight="1">
      <c r="A70" s="87"/>
      <c r="B70" s="88"/>
      <c r="C70" s="89"/>
      <c r="D70" s="90"/>
      <c r="E70" s="89"/>
      <c r="F70" s="90"/>
      <c r="G70" s="89"/>
      <c r="H70" s="90"/>
      <c r="I70" s="89"/>
      <c r="J70" s="90"/>
      <c r="K70" s="89"/>
      <c r="L70" s="90"/>
      <c r="M70" s="89"/>
      <c r="N70" s="90"/>
    </row>
    <row r="71" spans="8:8" ht="16.5" customHeight="1">
      <c r="A71" s="137" t="s">
        <v>52</v>
      </c>
      <c r="B71" s="137"/>
      <c r="C71" s="137"/>
      <c r="D71" s="137"/>
      <c r="E71" s="137"/>
      <c r="F71" s="137"/>
      <c r="G71" s="137"/>
      <c r="H71" s="137"/>
      <c r="I71" s="137"/>
      <c r="J71" s="137"/>
      <c r="K71" s="137"/>
      <c r="L71" s="137"/>
      <c r="M71" s="137"/>
      <c r="N71" s="137"/>
    </row>
    <row r="72" spans="8:8" ht="29.25" customHeight="1">
      <c r="A72" s="138"/>
      <c r="B72" s="139" t="s">
        <v>44</v>
      </c>
      <c r="C72" s="140" t="s">
        <v>22</v>
      </c>
      <c r="D72" s="141"/>
      <c r="E72" s="142" t="s">
        <v>23</v>
      </c>
      <c r="F72" s="143"/>
      <c r="G72" s="144" t="s">
        <v>24</v>
      </c>
      <c r="H72" s="145"/>
      <c r="I72" s="146" t="s">
        <v>20</v>
      </c>
      <c r="J72" s="147"/>
      <c r="K72" s="148" t="s">
        <v>21</v>
      </c>
      <c r="L72" s="149"/>
      <c r="M72" s="150" t="s">
        <v>43</v>
      </c>
      <c r="N72" s="150"/>
    </row>
    <row r="73" spans="8:8" ht="16.5" customHeight="1">
      <c r="A73" s="151"/>
      <c r="B73" s="152"/>
      <c r="C73" s="153" t="s">
        <v>0</v>
      </c>
      <c r="D73" s="153" t="s">
        <v>1</v>
      </c>
      <c r="E73" s="154" t="s">
        <v>0</v>
      </c>
      <c r="F73" s="154" t="s">
        <v>1</v>
      </c>
      <c r="G73" s="155" t="s">
        <v>0</v>
      </c>
      <c r="H73" s="155" t="s">
        <v>1</v>
      </c>
      <c r="I73" s="156" t="s">
        <v>0</v>
      </c>
      <c r="J73" s="156" t="s">
        <v>1</v>
      </c>
      <c r="K73" s="157" t="s">
        <v>0</v>
      </c>
      <c r="L73" s="157" t="s">
        <v>1</v>
      </c>
      <c r="M73" s="158" t="s">
        <v>0</v>
      </c>
      <c r="N73" s="158" t="s">
        <v>1</v>
      </c>
    </row>
    <row r="74" spans="8:8" ht="16.5" customHeight="1">
      <c r="A74" s="159" t="s">
        <v>25</v>
      </c>
      <c r="B74" s="160" t="s">
        <v>2</v>
      </c>
      <c r="C74" s="161">
        <v>13.923255868639973</v>
      </c>
      <c r="D74" s="161">
        <v>8.282354981261346</v>
      </c>
      <c r="E74" s="162">
        <v>100.0</v>
      </c>
      <c r="F74" s="162">
        <v>100.0</v>
      </c>
      <c r="G74" s="163">
        <v>6.4085205817174815</v>
      </c>
      <c r="H74" s="163">
        <v>2.5514122759345805</v>
      </c>
      <c r="I74" s="164">
        <v>30.031002486199014</v>
      </c>
      <c r="J74" s="164">
        <v>16.767417702048053</v>
      </c>
      <c r="K74" s="165">
        <v>70.13409897680904</v>
      </c>
      <c r="L74" s="165">
        <v>51.11969225380316</v>
      </c>
      <c r="M74" s="166">
        <v>51.964953555127586</v>
      </c>
      <c r="N74" s="166">
        <v>29.854338251889377</v>
      </c>
      <c r="O74" s="166"/>
    </row>
    <row r="75" spans="8:8" ht="16.5" customHeight="1">
      <c r="A75" s="167" t="s">
        <v>26</v>
      </c>
      <c r="B75" s="168" t="s">
        <v>3</v>
      </c>
      <c r="C75" s="161">
        <v>0.12780981608736675</v>
      </c>
      <c r="D75" s="161">
        <v>0.0</v>
      </c>
      <c r="E75" s="162"/>
      <c r="F75" s="162"/>
      <c r="G75" s="163">
        <v>0.7214576099387177</v>
      </c>
      <c r="H75" s="163">
        <v>0.102446225279574</v>
      </c>
      <c r="I75" s="164">
        <v>1.0366869992118755</v>
      </c>
      <c r="J75" s="164">
        <v>0.0</v>
      </c>
      <c r="K75" s="165">
        <v>0.08972376147538173</v>
      </c>
      <c r="L75" s="165">
        <v>0.0</v>
      </c>
      <c r="M75" s="166">
        <v>0.22831173711323394</v>
      </c>
      <c r="N75" s="166">
        <v>0.040174347094457837</v>
      </c>
      <c r="O75" s="166"/>
    </row>
    <row r="76" spans="8:8" ht="16.5" customHeight="1">
      <c r="A76" s="167" t="s">
        <v>27</v>
      </c>
      <c r="B76" s="168" t="s">
        <v>4</v>
      </c>
      <c r="C76" s="161">
        <v>6.144036260482935</v>
      </c>
      <c r="D76" s="161">
        <v>2.2773815347401825</v>
      </c>
      <c r="E76" s="162"/>
      <c r="F76" s="162"/>
      <c r="G76" s="163">
        <v>19.807396510546052</v>
      </c>
      <c r="H76" s="163">
        <v>13.76691336843896</v>
      </c>
      <c r="I76" s="164">
        <v>24.10173536026625</v>
      </c>
      <c r="J76" s="164">
        <v>18.960294194187675</v>
      </c>
      <c r="K76" s="165">
        <v>6.078122671891166</v>
      </c>
      <c r="L76" s="165">
        <v>8.729048988411673</v>
      </c>
      <c r="M76" s="166">
        <v>7.053149315166823</v>
      </c>
      <c r="N76" s="166">
        <v>6.93046741943832</v>
      </c>
      <c r="O76" s="166"/>
    </row>
    <row r="77" spans="8:8" ht="16.5" customHeight="1">
      <c r="A77" s="42" t="s">
        <v>28</v>
      </c>
      <c r="B77" s="43" t="s">
        <v>5</v>
      </c>
      <c r="C77" s="110">
        <f>100*C7/C$22</f>
        <v>0.0</v>
      </c>
      <c r="D77" s="110">
        <f>100*D7/D$22</f>
        <v>0.0</v>
      </c>
      <c r="E77" s="111"/>
      <c r="F77" s="111"/>
      <c r="G77" s="112">
        <f>100*G7/G$22</f>
        <v>0.05940573778304333</v>
      </c>
      <c r="H77" s="112">
        <f>100*H7/H$22</f>
        <v>0.0</v>
      </c>
      <c r="I77" s="113"/>
      <c r="J77" s="113"/>
      <c r="K77" s="114">
        <f>100*K7/K$22</f>
        <v>0.06383816330279857</v>
      </c>
      <c r="L77" s="114">
        <f>100*L7/L$22</f>
        <v>0.0</v>
      </c>
      <c r="M77" s="115">
        <f>100*M7/M$22</f>
        <v>0.01712613162666023</v>
      </c>
      <c r="N77" s="115">
        <f>100*N7/N$22</f>
        <v>0.0</v>
      </c>
    </row>
    <row r="78" spans="8:8" ht="16.5" customHeight="1">
      <c r="A78" s="42" t="s">
        <v>29</v>
      </c>
      <c r="B78" s="43" t="s">
        <v>6</v>
      </c>
      <c r="C78" s="110">
        <f>100*C8/C$22</f>
        <v>0.36473329361025436</v>
      </c>
      <c r="D78" s="110">
        <f>100*D8/D$22</f>
        <v>0.1510744714861767</v>
      </c>
      <c r="E78" s="111"/>
      <c r="F78" s="111"/>
      <c r="G78" s="112">
        <f>100*G8/G$22</f>
        <v>0.3163042466785314</v>
      </c>
      <c r="H78" s="112">
        <f>100*H8/H$22</f>
        <v>0.041308577044892464</v>
      </c>
      <c r="I78" s="113">
        <f>100*I8/I$22</f>
        <v>0.05662381340809749</v>
      </c>
      <c r="J78" s="113">
        <f>100*J8/J$22</f>
        <v>0.0</v>
      </c>
      <c r="K78" s="114">
        <f>100*K8/K$22</f>
        <v>0.0</v>
      </c>
      <c r="L78" s="114">
        <f>100*L8/L$22</f>
        <v>0.06367221567702648</v>
      </c>
      <c r="M78" s="115">
        <f>100*M8/M$22</f>
        <v>0.1761891739966412</v>
      </c>
      <c r="N78" s="115">
        <f>100*N8/N$22</f>
        <v>0.06620462287024327</v>
      </c>
    </row>
    <row r="79" spans="8:8" ht="16.5" customHeight="1">
      <c r="A79" s="42" t="s">
        <v>30</v>
      </c>
      <c r="B79" s="43" t="s">
        <v>7</v>
      </c>
      <c r="C79" s="110">
        <f>100*C9/C$22</f>
        <v>6.006281899782313</v>
      </c>
      <c r="D79" s="110">
        <f>100*D9/D$22</f>
        <v>0.37956990554170594</v>
      </c>
      <c r="E79" s="111"/>
      <c r="F79" s="111"/>
      <c r="G79" s="112">
        <f>100*G9/G$22</f>
        <v>7.242513937949632</v>
      </c>
      <c r="H79" s="112">
        <f>100*H9/H$22</f>
        <v>0.09273400179246823</v>
      </c>
      <c r="I79" s="113">
        <f>100*I9/I$22</f>
        <v>7.301636657782933</v>
      </c>
      <c r="J79" s="113">
        <f>100*J9/J$22</f>
        <v>0.0</v>
      </c>
      <c r="K79" s="114">
        <f>100*K9/K$22</f>
        <v>0.7180004209013818</v>
      </c>
      <c r="L79" s="114">
        <f>100*L9/L$22</f>
        <v>0.054288310029858955</v>
      </c>
      <c r="M79" s="115">
        <f>100*M9/M$22</f>
        <v>3.5054992295375627</v>
      </c>
      <c r="N79" s="115">
        <f>100*N9/N$22</f>
        <v>0.15384930715423725</v>
      </c>
    </row>
    <row r="80" spans="8:8" ht="16.5" customHeight="1">
      <c r="A80" s="42" t="s">
        <v>31</v>
      </c>
      <c r="B80" s="43" t="s">
        <v>8</v>
      </c>
      <c r="C80" s="110">
        <f>100*C10/C$22</f>
        <v>4.682322992821809</v>
      </c>
      <c r="D80" s="110">
        <f>100*D10/D$22</f>
        <v>11.872792336887326</v>
      </c>
      <c r="E80" s="111"/>
      <c r="F80" s="111"/>
      <c r="G80" s="112">
        <f>100*G10/G$22</f>
        <v>29.330608004077348</v>
      </c>
      <c r="H80" s="112">
        <f>100*H10/H$22</f>
        <v>61.00262461038766</v>
      </c>
      <c r="I80" s="113">
        <f>100*I10/I$22</f>
        <v>13.507438671983381</v>
      </c>
      <c r="J80" s="113">
        <f>100*J10/J$22</f>
        <v>19.496200807543648</v>
      </c>
      <c r="K80" s="114">
        <f>100*K10/K$22</f>
        <v>4.024925477555258</v>
      </c>
      <c r="L80" s="114">
        <f>100*L10/L$22</f>
        <v>5.444845501953325</v>
      </c>
      <c r="M80" s="115">
        <f>100*M10/M$22</f>
        <v>8.835032899206736</v>
      </c>
      <c r="N80" s="115">
        <f>100*N10/N$22</f>
        <v>28.069728218633053</v>
      </c>
    </row>
    <row r="81" spans="8:8" ht="16.5" customHeight="1">
      <c r="A81" s="42" t="s">
        <v>32</v>
      </c>
      <c r="B81" s="43" t="s">
        <v>9</v>
      </c>
      <c r="C81" s="110">
        <f>100*C11/C$22</f>
        <v>0.05520168726203019</v>
      </c>
      <c r="D81" s="110">
        <f>100*D11/D$22</f>
        <v>0.05371264765609136</v>
      </c>
      <c r="E81" s="111"/>
      <c r="F81" s="111"/>
      <c r="G81" s="112">
        <f>100*G11/G$22</f>
        <v>0.8923746889551545</v>
      </c>
      <c r="H81" s="112">
        <f>100*H11/H$22</f>
        <v>5.638732459843364</v>
      </c>
      <c r="I81" s="113">
        <f>100*I11/I$22</f>
        <v>1.0858835599283232</v>
      </c>
      <c r="J81" s="113">
        <f>100*J11/J$22</f>
        <v>2.368374970960244</v>
      </c>
      <c r="K81" s="114">
        <f>100*K11/K$22</f>
        <v>0.6540894757255014</v>
      </c>
      <c r="L81" s="114">
        <f>100*L11/L$22</f>
        <v>5.044295940630395</v>
      </c>
      <c r="M81" s="115">
        <f>100*M11/M$22</f>
        <v>0.27294238103230944</v>
      </c>
      <c r="N81" s="115">
        <f>100*N11/N$22</f>
        <v>2.638728939415912</v>
      </c>
    </row>
    <row r="82" spans="8:8" ht="16.5" customHeight="1">
      <c r="A82" s="42" t="s">
        <v>33</v>
      </c>
      <c r="B82" s="43" t="s">
        <v>10</v>
      </c>
      <c r="C82" s="110">
        <f>100*C12/C$22</f>
        <v>7.289631161670297</v>
      </c>
      <c r="D82" s="110">
        <f>100*D12/D$22</f>
        <v>0.17919090654171518</v>
      </c>
      <c r="E82" s="111"/>
      <c r="F82" s="111"/>
      <c r="G82" s="112">
        <f>100*G12/G$22</f>
        <v>15.450445665137543</v>
      </c>
      <c r="H82" s="112">
        <f>100*H12/H$22</f>
        <v>0.13517947982596165</v>
      </c>
      <c r="I82" s="113">
        <f>100*I12/I$22</f>
        <v>3.214703902876855</v>
      </c>
      <c r="J82" s="113">
        <f>100*J12/J$22</f>
        <v>0.0</v>
      </c>
      <c r="K82" s="114">
        <f>100*K12/K$22</f>
        <v>1.087295865531739</v>
      </c>
      <c r="L82" s="114">
        <f>100*L12/L$22</f>
        <v>0.0</v>
      </c>
      <c r="M82" s="115">
        <f>100*M12/M$22</f>
        <v>5.853619013985129</v>
      </c>
      <c r="N82" s="115">
        <f>100*N12/N$22</f>
        <v>0.10649624766444113</v>
      </c>
    </row>
    <row r="83" spans="8:8" ht="16.5" customHeight="1">
      <c r="A83" s="42" t="s">
        <v>34</v>
      </c>
      <c r="B83" s="43" t="s">
        <v>11</v>
      </c>
      <c r="C83" s="110">
        <f>100*C13/C$22</f>
        <v>1.7185044871240227</v>
      </c>
      <c r="D83" s="110">
        <f>100*D13/D$22</f>
        <v>1.232427897771637</v>
      </c>
      <c r="E83" s="111"/>
      <c r="F83" s="111"/>
      <c r="G83" s="112">
        <f>100*G13/G$22</f>
        <v>0.6842364163677903</v>
      </c>
      <c r="H83" s="112">
        <f>100*H13/H$22</f>
        <v>0.0381491034341107</v>
      </c>
      <c r="I83" s="113">
        <f>100*I13/I$22</f>
        <v>0.5997351893332461</v>
      </c>
      <c r="J83" s="113">
        <f>100*J13/J$22</f>
        <v>0.8574466655532197</v>
      </c>
      <c r="K83" s="114"/>
      <c r="L83" s="114"/>
      <c r="M83" s="115">
        <f>100*M13/M$22</f>
        <v>0.6336109484944024</v>
      </c>
      <c r="N83" s="115">
        <f>100*N13/N$22</f>
        <v>0.39089528311992155</v>
      </c>
    </row>
    <row r="84" spans="8:8" ht="16.5" customHeight="1">
      <c r="A84" s="42" t="s">
        <v>35</v>
      </c>
      <c r="B84" s="43" t="s">
        <v>12</v>
      </c>
      <c r="C84" s="110">
        <f>100*C14/C$22</f>
        <v>2.4170702236610144</v>
      </c>
      <c r="D84" s="110">
        <f>100*D14/D$22</f>
        <v>1.1652459427487039</v>
      </c>
      <c r="E84" s="111"/>
      <c r="F84" s="111"/>
      <c r="G84" s="112">
        <f>100*G14/G$22</f>
        <v>0.2886585190520213</v>
      </c>
      <c r="H84" s="112">
        <f>100*H14/H$22</f>
        <v>0.0636657713914411</v>
      </c>
      <c r="I84" s="113">
        <f>100*I14/I$22</f>
        <v>1.0395168047322523</v>
      </c>
      <c r="J84" s="113">
        <f>100*J14/J$22</f>
        <v>0.0</v>
      </c>
      <c r="K84" s="114"/>
      <c r="L84" s="114"/>
      <c r="M84" s="115">
        <f>100*M14/M$22</f>
        <v>0.7259779957395288</v>
      </c>
      <c r="N84" s="115">
        <f>100*N14/N$22</f>
        <v>0.3727733005198759</v>
      </c>
    </row>
    <row r="85" spans="8:8" ht="16.5" customHeight="1">
      <c r="A85" s="42" t="s">
        <v>36</v>
      </c>
      <c r="B85" s="43" t="s">
        <v>13</v>
      </c>
      <c r="C85" s="110">
        <f>100*C15/C$22</f>
        <v>4.622755705704218</v>
      </c>
      <c r="D85" s="110">
        <f>100*D15/D$22</f>
        <v>4.126674443281161</v>
      </c>
      <c r="E85" s="111"/>
      <c r="F85" s="111"/>
      <c r="G85" s="112">
        <f>100*G15/G$22</f>
        <v>0.545698447635456</v>
      </c>
      <c r="H85" s="112">
        <f>100*H15/H$22</f>
        <v>0.06886745675892628</v>
      </c>
      <c r="I85" s="113">
        <f>100*I15/I$22</f>
        <v>0.2113904139473842</v>
      </c>
      <c r="J85" s="113">
        <f>100*J15/J$22</f>
        <v>0.0</v>
      </c>
      <c r="K85" s="114">
        <f>100*K15/K$22</f>
        <v>0.3358052767287544</v>
      </c>
      <c r="L85" s="114">
        <f>100*L15/L$22</f>
        <v>0.2403079008086985</v>
      </c>
      <c r="M85" s="115">
        <f>100*M15/M$22</f>
        <v>1.3791982561859693</v>
      </c>
      <c r="N85" s="115">
        <f>100*N15/N$22</f>
        <v>1.2772901242206054</v>
      </c>
    </row>
    <row r="86" spans="8:8" ht="16.5" customHeight="1">
      <c r="A86" s="42" t="s">
        <v>37</v>
      </c>
      <c r="B86" s="43" t="s">
        <v>14</v>
      </c>
      <c r="C86" s="110">
        <f>100*C16/C$22</f>
        <v>0.0</v>
      </c>
      <c r="D86" s="110">
        <f>100*D16/D$22</f>
        <v>0.0</v>
      </c>
      <c r="E86" s="111"/>
      <c r="F86" s="111"/>
      <c r="G86" s="112">
        <f>100*G16/G$22</f>
        <v>0.5352188048450951</v>
      </c>
      <c r="H86" s="112">
        <f>100*H16/H$22</f>
        <v>0.0</v>
      </c>
      <c r="I86" s="113"/>
      <c r="J86" s="113"/>
      <c r="K86" s="114">
        <f>100*K16/K$22</f>
        <v>0.0854342867342655</v>
      </c>
      <c r="L86" s="114">
        <f>100*L16/L$22</f>
        <v>0.0</v>
      </c>
      <c r="M86" s="115">
        <f>100*M16/M$22</f>
        <v>0.13616139183807602</v>
      </c>
      <c r="N86" s="115">
        <f>100*N16/N$22</f>
        <v>0.0</v>
      </c>
    </row>
    <row r="87" spans="8:8" ht="16.5" customHeight="1">
      <c r="A87" s="42" t="s">
        <v>38</v>
      </c>
      <c r="B87" s="43" t="s">
        <v>15</v>
      </c>
      <c r="C87" s="110">
        <f>100*C17/C$22</f>
        <v>18.892041086865788</v>
      </c>
      <c r="D87" s="110">
        <f>100*D17/D$22</f>
        <v>17.501691427666536</v>
      </c>
      <c r="E87" s="111"/>
      <c r="F87" s="111"/>
      <c r="G87" s="112">
        <f>100*G17/G$22</f>
        <v>5.775137215310981</v>
      </c>
      <c r="H87" s="112">
        <f>100*H17/H$22</f>
        <v>3.8753191565340708</v>
      </c>
      <c r="I87" s="113">
        <f>100*I17/I$22</f>
        <v>5.644277863314797</v>
      </c>
      <c r="J87" s="113">
        <f>100*J17/J$22</f>
        <v>17.0655473114733</v>
      </c>
      <c r="K87" s="114">
        <f>100*K17/K$22</f>
        <v>1.4548455078782583</v>
      </c>
      <c r="L87" s="114">
        <f>100*L17/L$22</f>
        <v>2.734718791375324</v>
      </c>
      <c r="M87" s="115">
        <f>100*M17/M$22</f>
        <v>6.574529880287291</v>
      </c>
      <c r="N87" s="115">
        <f>100*N17/N$22</f>
        <v>7.115381779773979</v>
      </c>
    </row>
    <row r="88" spans="8:8" ht="16.5" customHeight="1">
      <c r="A88" s="42" t="s">
        <v>39</v>
      </c>
      <c r="B88" s="43" t="s">
        <v>16</v>
      </c>
      <c r="C88" s="110">
        <f>100*C18/C$22</f>
        <v>2.3317423755319755</v>
      </c>
      <c r="D88" s="110">
        <f>100*D18/D$22</f>
        <v>0.834900003594944</v>
      </c>
      <c r="E88" s="111"/>
      <c r="F88" s="111"/>
      <c r="G88" s="112">
        <f>100*G18/G$22</f>
        <v>0.9134771915173618</v>
      </c>
      <c r="H88" s="112">
        <f>100*H18/H$22</f>
        <v>0.39334983785606326</v>
      </c>
      <c r="I88" s="113">
        <f>100*I18/I$22</f>
        <v>1.3136735692554706</v>
      </c>
      <c r="J88" s="113">
        <f>100*J18/J$22</f>
        <v>0.0</v>
      </c>
      <c r="K88" s="114">
        <f>100*K18/K$22</f>
        <v>0.5944510067136791</v>
      </c>
      <c r="L88" s="114">
        <f>100*L18/L$22</f>
        <v>0.407218797554498</v>
      </c>
      <c r="M88" s="115">
        <f>100*M18/M$22</f>
        <v>0.8836800298220724</v>
      </c>
      <c r="N88" s="115">
        <f>100*N18/N$22</f>
        <v>0.4348724772438186</v>
      </c>
    </row>
    <row r="89" spans="8:8" ht="16.5" customHeight="1">
      <c r="A89" s="42" t="s">
        <v>40</v>
      </c>
      <c r="B89" s="43" t="s">
        <v>17</v>
      </c>
      <c r="C89" s="110">
        <f>100*C19/C$22</f>
        <v>7.78393147601374</v>
      </c>
      <c r="D89" s="110">
        <f>100*D19/D$22</f>
        <v>15.222545098583868</v>
      </c>
      <c r="E89" s="111"/>
      <c r="F89" s="111"/>
      <c r="G89" s="112">
        <f>100*G19/G$22</f>
        <v>2.0384639386791914</v>
      </c>
      <c r="H89" s="112">
        <f>100*H19/H$22</f>
        <v>2.0901048009984757</v>
      </c>
      <c r="I89" s="113">
        <f>100*I19/I$22</f>
        <v>1.9216578903891868</v>
      </c>
      <c r="J89" s="113">
        <f>100*J19/J$22</f>
        <v>1.6188099504581615</v>
      </c>
      <c r="K89" s="114">
        <f>100*K19/K$22</f>
        <v>2.3173439518340198</v>
      </c>
      <c r="L89" s="114">
        <f>100*L19/L$22</f>
        <v>1.2446908656171052</v>
      </c>
      <c r="M89" s="115">
        <f>100*M19/M$22</f>
        <v>2.6831601544997747</v>
      </c>
      <c r="N89" s="115">
        <f>100*N19/N$22</f>
        <v>5.474586968955381</v>
      </c>
    </row>
    <row r="90" spans="8:8" ht="16.5" customHeight="1">
      <c r="A90" s="42" t="s">
        <v>41</v>
      </c>
      <c r="B90" s="43" t="s">
        <v>18</v>
      </c>
      <c r="C90" s="110">
        <f>100*C20/C$22</f>
        <v>5.488941349227396</v>
      </c>
      <c r="D90" s="110">
        <f>100*D20/D$22</f>
        <v>16.560352046014597</v>
      </c>
      <c r="E90" s="111"/>
      <c r="F90" s="111"/>
      <c r="G90" s="112">
        <f>100*G20/G$22</f>
        <v>1.3144683212181454</v>
      </c>
      <c r="H90" s="112">
        <f>100*H20/H$22</f>
        <v>0.9501569229883324</v>
      </c>
      <c r="I90" s="113">
        <f>100*I20/I$22</f>
        <v>2.1635447493514923</v>
      </c>
      <c r="J90" s="113">
        <f>100*J20/J$22</f>
        <v>3.3323501091154872</v>
      </c>
      <c r="K90" s="114">
        <f>100*K20/K$22</f>
        <v>0.8227162082041182</v>
      </c>
      <c r="L90" s="114">
        <f>100*L20/L$22</f>
        <v>7.757328944660477</v>
      </c>
      <c r="M90" s="115">
        <f>100*M20/M$22</f>
        <v>1.84061039887749</v>
      </c>
      <c r="N90" s="115">
        <f>100*N20/N$22</f>
        <v>5.945446031627703</v>
      </c>
    </row>
    <row r="91" spans="8:8" ht="16.5" customHeight="1">
      <c r="A91" s="44" t="s">
        <v>42</v>
      </c>
      <c r="B91" s="43" t="s">
        <v>19</v>
      </c>
      <c r="C91" s="110">
        <f>100*C21/C$22</f>
        <v>18.151740315514875</v>
      </c>
      <c r="D91" s="110">
        <f>100*D21/D$22</f>
        <v>20.160086356224003</v>
      </c>
      <c r="E91" s="111"/>
      <c r="F91" s="111"/>
      <c r="G91" s="112">
        <f>100*G21/G$22</f>
        <v>7.6756141625904455</v>
      </c>
      <c r="H91" s="112">
        <f>100*H21/H$22</f>
        <v>9.189035951491114</v>
      </c>
      <c r="I91" s="113">
        <f>100*I21/I$22</f>
        <v>6.770492068019424</v>
      </c>
      <c r="J91" s="113">
        <f>100*J21/J$22</f>
        <v>19.533558288660217</v>
      </c>
      <c r="K91" s="114">
        <f>100*K21/K$22</f>
        <v>11.53930894871464</v>
      </c>
      <c r="L91" s="114">
        <f>100*L21/L$22</f>
        <v>17.15989148947846</v>
      </c>
      <c r="M91" s="115">
        <f>100*M21/M$22</f>
        <v>7.236247507462717</v>
      </c>
      <c r="N91" s="115">
        <f>100*N21/N$22</f>
        <v>11.128766680378666</v>
      </c>
    </row>
    <row r="92" spans="8:8" ht="21.0" customHeight="1">
      <c r="A92" s="46"/>
      <c r="B92" s="169" t="s">
        <v>43</v>
      </c>
      <c r="C92" s="170">
        <f>SUM(C74:C91)</f>
        <v>100.0</v>
      </c>
      <c r="D92" s="170">
        <f t="shared" si="7" ref="D92:N92">SUM(D74:D91)</f>
        <v>100.0</v>
      </c>
      <c r="E92" s="170">
        <f t="shared" si="7"/>
        <v>100.0</v>
      </c>
      <c r="F92" s="170">
        <f t="shared" si="7"/>
        <v>100.0</v>
      </c>
      <c r="G92" s="170">
        <f t="shared" si="7"/>
        <v>99.99999999999999</v>
      </c>
      <c r="H92" s="170">
        <f t="shared" si="7"/>
        <v>100.0</v>
      </c>
      <c r="I92" s="170">
        <f t="shared" si="7"/>
        <v>99.99999999999997</v>
      </c>
      <c r="J92" s="170">
        <f t="shared" si="7"/>
        <v>100.0</v>
      </c>
      <c r="K92" s="170">
        <f t="shared" si="7"/>
        <v>100.0</v>
      </c>
      <c r="L92" s="170">
        <f t="shared" si="7"/>
        <v>100.0</v>
      </c>
      <c r="M92" s="170">
        <f t="shared" si="7"/>
        <v>99.99999999999999</v>
      </c>
      <c r="N92" s="171">
        <f t="shared" si="7"/>
        <v>99.99999999999997</v>
      </c>
      <c r="O92" s="90"/>
    </row>
    <row r="96" spans="8:8" ht="16.5" customHeight="1">
      <c r="A96" s="4" t="s">
        <v>53</v>
      </c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5"/>
      <c r="N96" s="5"/>
    </row>
    <row r="97" spans="8:8" ht="16.5" customHeight="1">
      <c r="A97" s="6"/>
      <c r="B97" s="7" t="s">
        <v>44</v>
      </c>
      <c r="C97" s="8" t="s">
        <v>22</v>
      </c>
      <c r="D97" s="9"/>
      <c r="E97" s="10" t="s">
        <v>23</v>
      </c>
      <c r="F97" s="11"/>
      <c r="G97" s="12" t="s">
        <v>24</v>
      </c>
      <c r="H97" s="13"/>
      <c r="I97" s="14" t="s">
        <v>20</v>
      </c>
      <c r="J97" s="15"/>
      <c r="K97" s="16" t="s">
        <v>21</v>
      </c>
      <c r="L97" s="17"/>
      <c r="M97" s="180" t="s">
        <v>43</v>
      </c>
      <c r="N97" s="181"/>
      <c r="O97" s="181"/>
    </row>
    <row r="98" spans="8:8" ht="16.5" customHeight="1">
      <c r="A98" s="21"/>
      <c r="B98" s="22"/>
      <c r="C98" s="23" t="s">
        <v>0</v>
      </c>
      <c r="D98" s="23" t="s">
        <v>1</v>
      </c>
      <c r="E98" s="24" t="s">
        <v>0</v>
      </c>
      <c r="F98" s="24" t="s">
        <v>1</v>
      </c>
      <c r="G98" s="25" t="s">
        <v>0</v>
      </c>
      <c r="H98" s="25" t="s">
        <v>1</v>
      </c>
      <c r="I98" s="26" t="s">
        <v>0</v>
      </c>
      <c r="J98" s="26" t="s">
        <v>1</v>
      </c>
      <c r="K98" s="27" t="s">
        <v>0</v>
      </c>
      <c r="L98" s="28" t="s">
        <v>1</v>
      </c>
      <c r="M98" s="123" t="s">
        <v>0</v>
      </c>
      <c r="N98" s="175" t="s">
        <v>1</v>
      </c>
      <c r="O98" s="175" t="s">
        <v>48</v>
      </c>
    </row>
    <row r="99" spans="8:8" ht="16.5" customHeight="1">
      <c r="A99" s="31" t="s">
        <v>25</v>
      </c>
      <c r="B99" s="32" t="s">
        <v>2</v>
      </c>
      <c r="C99" s="110">
        <f>C4/$O4*100</f>
        <v>5.61983344192522</v>
      </c>
      <c r="D99" s="110">
        <f>D4/$O4*100</f>
        <v>1.7465059777907683</v>
      </c>
      <c r="E99" s="110">
        <f>E4/$O4*100</f>
        <v>66.41000545440106</v>
      </c>
      <c r="F99" s="110">
        <f>F4/$O4*100</f>
        <v>15.740187182157753</v>
      </c>
      <c r="G99" s="110">
        <f>G4/$O4*100</f>
        <v>2.418150820918796</v>
      </c>
      <c r="H99" s="110">
        <f>H4/$O4*100</f>
        <v>0.7068534141247276</v>
      </c>
      <c r="I99" s="110">
        <f>I4/$O4*100</f>
        <v>0.5164157613888766</v>
      </c>
      <c r="J99" s="110">
        <f>J4/$O4*100</f>
        <v>0.11156615765497478</v>
      </c>
      <c r="K99" s="110">
        <f>K4/$O4*100</f>
        <v>3.9442968092638244</v>
      </c>
      <c r="L99" s="126">
        <f>L4/$O4*100</f>
        <v>2.7861849803739025</v>
      </c>
      <c r="M99" s="127">
        <f>M4/$O4*100</f>
        <v>78.90870228789777</v>
      </c>
      <c r="N99" s="128">
        <f>N4/$O4*100</f>
        <v>21.091297712102126</v>
      </c>
      <c r="O99" s="128">
        <f>M99+N99</f>
        <v>99.9999999999999</v>
      </c>
    </row>
    <row r="100" spans="8:8" ht="16.5" customHeight="1">
      <c r="A100" s="42" t="s">
        <v>26</v>
      </c>
      <c r="B100" s="43" t="s">
        <v>3</v>
      </c>
      <c r="C100" s="110">
        <f>C5/$O5*100</f>
        <v>13.754059351035112</v>
      </c>
      <c r="D100" s="110">
        <f>D5/$O5*100</f>
        <v>0.0</v>
      </c>
      <c r="E100" s="110">
        <f>E5/$O5*100</f>
        <v>0.0</v>
      </c>
      <c r="F100" s="110">
        <f>F5/$O5*100</f>
        <v>0.0</v>
      </c>
      <c r="G100" s="110">
        <f>G5/$O5*100</f>
        <v>72.58058492085809</v>
      </c>
      <c r="H100" s="110">
        <f>H5/$O5*100</f>
        <v>7.567086951714522</v>
      </c>
      <c r="I100" s="110">
        <f>I5/$O5*100</f>
        <v>4.752929310336747</v>
      </c>
      <c r="J100" s="110">
        <f>J5/$O5*100</f>
        <v>0.0</v>
      </c>
      <c r="K100" s="110">
        <f>K5/$O5*100</f>
        <v>1.345339466055491</v>
      </c>
      <c r="L100" s="126">
        <f>L5/$O5*100</f>
        <v>0.0</v>
      </c>
      <c r="M100" s="127">
        <f>M5/$O5*100</f>
        <v>92.43291304828544</v>
      </c>
      <c r="N100" s="128">
        <f>N5/$O5*100</f>
        <v>7.567086951714522</v>
      </c>
      <c r="O100" s="128">
        <f t="shared" si="8" ref="O100:O116">M100+N100</f>
        <v>99.99999999999991</v>
      </c>
    </row>
    <row r="101" spans="8:8" ht="16.5" customHeight="1">
      <c r="A101" s="42" t="s">
        <v>27</v>
      </c>
      <c r="B101" s="43" t="s">
        <v>4</v>
      </c>
      <c r="C101" s="110">
        <f>C6/$O6*100</f>
        <v>15.89037029133781</v>
      </c>
      <c r="D101" s="110">
        <f>D6/$O6*100</f>
        <v>3.077156883127395</v>
      </c>
      <c r="E101" s="110">
        <f>E6/$O6*100</f>
        <v>0.0</v>
      </c>
      <c r="F101" s="110">
        <f>F6/$O6*100</f>
        <v>0.0</v>
      </c>
      <c r="G101" s="110">
        <f>G6/$O6*100</f>
        <v>47.89063592941464</v>
      </c>
      <c r="H101" s="110">
        <f>H6/$O6*100</f>
        <v>24.438970446089986</v>
      </c>
      <c r="I101" s="110">
        <f>I6/$O6*100</f>
        <v>2.6556790028474544</v>
      </c>
      <c r="J101" s="110">
        <f>J6/$O6*100</f>
        <v>0.8083677370400673</v>
      </c>
      <c r="K101" s="110">
        <f>K6/$O6*100</f>
        <v>2.1903193243274424</v>
      </c>
      <c r="L101" s="126">
        <f>L6/$O6*100</f>
        <v>3.048500385814948</v>
      </c>
      <c r="M101" s="127">
        <f>M6/$O6*100</f>
        <v>68.62700454792736</v>
      </c>
      <c r="N101" s="128">
        <f>N6/$O6*100</f>
        <v>31.3729954520724</v>
      </c>
      <c r="O101" s="128">
        <f t="shared" si="8"/>
        <v>99.9999999999998</v>
      </c>
    </row>
    <row r="102" spans="8:8" ht="16.5" customHeight="1">
      <c r="A102" s="42" t="s">
        <v>28</v>
      </c>
      <c r="B102" s="43" t="s">
        <v>5</v>
      </c>
      <c r="C102" s="110">
        <f>C7/$O7*100</f>
        <v>0.0</v>
      </c>
      <c r="D102" s="110">
        <f>D7/$O7*100</f>
        <v>0.0</v>
      </c>
      <c r="E102" s="110">
        <f>E7/$O7*100</f>
        <v>0.0</v>
      </c>
      <c r="F102" s="110">
        <f>F7/$O7*100</f>
        <v>0.0</v>
      </c>
      <c r="G102" s="110">
        <f>G7/$O7*100</f>
        <v>86.19465976188089</v>
      </c>
      <c r="H102" s="110">
        <f>H7/$O7*100</f>
        <v>0.0</v>
      </c>
      <c r="I102" s="110">
        <f>I7/$O7*100</f>
        <v>0.0</v>
      </c>
      <c r="J102" s="110">
        <f>J7/$O7*100</f>
        <v>0.0</v>
      </c>
      <c r="K102" s="110">
        <f>K7/$O7*100</f>
        <v>13.805340238119157</v>
      </c>
      <c r="L102" s="126">
        <f>L7/$O7*100</f>
        <v>0.0</v>
      </c>
      <c r="M102" s="127">
        <f>M7/$O7*100</f>
        <v>100.00000000000004</v>
      </c>
      <c r="N102" s="128">
        <f>N7/$O7*100</f>
        <v>0.0</v>
      </c>
      <c r="O102" s="128">
        <f t="shared" si="8"/>
        <v>100.0</v>
      </c>
    </row>
    <row r="103" spans="8:8" ht="16.5" customHeight="1">
      <c r="A103" s="42" t="s">
        <v>29</v>
      </c>
      <c r="B103" s="43" t="s">
        <v>6</v>
      </c>
      <c r="C103" s="110">
        <f>C8/$O8*100</f>
        <v>46.83744735938935</v>
      </c>
      <c r="D103" s="110">
        <f>D8/$O8*100</f>
        <v>10.13543724873104</v>
      </c>
      <c r="E103" s="110">
        <f>E8/$O8*100</f>
        <v>0.0</v>
      </c>
      <c r="F103" s="110">
        <f>F8/$O8*100</f>
        <v>0.0</v>
      </c>
      <c r="G103" s="110">
        <f>G8/$O8*100</f>
        <v>37.972202942926394</v>
      </c>
      <c r="H103" s="110">
        <f>H8/$O8*100</f>
        <v>3.6410288812304263</v>
      </c>
      <c r="I103" s="110">
        <f>I8/$O8*100</f>
        <v>0.3097875375491139</v>
      </c>
      <c r="J103" s="110">
        <f>J8/$O8*100</f>
        <v>0.0</v>
      </c>
      <c r="K103" s="110">
        <f>K8/$O8*100</f>
        <v>0.0</v>
      </c>
      <c r="L103" s="126">
        <f>L8/$O8*100</f>
        <v>1.104096030173665</v>
      </c>
      <c r="M103" s="127">
        <f>M8/$O8*100</f>
        <v>85.11943783986486</v>
      </c>
      <c r="N103" s="128">
        <f>N8/$O8*100</f>
        <v>14.88056216013513</v>
      </c>
      <c r="O103" s="128">
        <f t="shared" si="8"/>
        <v>100.0</v>
      </c>
    </row>
    <row r="104" spans="8:8" ht="16.5" customHeight="1">
      <c r="A104" s="42" t="s">
        <v>30</v>
      </c>
      <c r="B104" s="43" t="s">
        <v>7</v>
      </c>
      <c r="C104" s="110">
        <f>C9/$O9*100</f>
        <v>44.631936206950215</v>
      </c>
      <c r="D104" s="110">
        <f>D9/$O9*100</f>
        <v>1.4735517204592403</v>
      </c>
      <c r="E104" s="110">
        <f>E9/$O9*100</f>
        <v>0.0</v>
      </c>
      <c r="F104" s="110">
        <f>F9/$O9*100</f>
        <v>0.0</v>
      </c>
      <c r="G104" s="110">
        <f>G9/$O9*100</f>
        <v>50.31208514516305</v>
      </c>
      <c r="H104" s="110">
        <f>H9/$O9*100</f>
        <v>0.4729825264238265</v>
      </c>
      <c r="I104" s="110">
        <f>I9/$O9*100</f>
        <v>2.311571081988632</v>
      </c>
      <c r="J104" s="110">
        <f>J9/$O9*100</f>
        <v>0.0</v>
      </c>
      <c r="K104" s="110">
        <f>K9/$O9*100</f>
        <v>0.7433998021644601</v>
      </c>
      <c r="L104" s="126">
        <f>L9/$O9*100</f>
        <v>0.05447351685037585</v>
      </c>
      <c r="M104" s="127">
        <f>M9/$O9*100</f>
        <v>97.99899223626637</v>
      </c>
      <c r="N104" s="128">
        <f>N9/$O9*100</f>
        <v>2.0010077637334427</v>
      </c>
      <c r="O104" s="128">
        <f t="shared" si="8"/>
        <v>99.99999999999984</v>
      </c>
    </row>
    <row r="105" spans="8:8" ht="16.5" customHeight="1">
      <c r="A105" s="42" t="s">
        <v>31</v>
      </c>
      <c r="B105" s="43" t="s">
        <v>8</v>
      </c>
      <c r="C105" s="110">
        <f>C10/$O10*100</f>
        <v>5.6845756525261475</v>
      </c>
      <c r="D105" s="110">
        <f>D10/$O10*100</f>
        <v>7.530488502106129</v>
      </c>
      <c r="E105" s="110">
        <f>E10/$O10*100</f>
        <v>0.0</v>
      </c>
      <c r="F105" s="110">
        <f>F10/$O10*100</f>
        <v>0.0</v>
      </c>
      <c r="G105" s="110">
        <f>G10/$O10*100</f>
        <v>33.288996897358054</v>
      </c>
      <c r="H105" s="110">
        <f>H10/$O10*100</f>
        <v>50.83364853870982</v>
      </c>
      <c r="I105" s="110">
        <f>I10/$O10*100</f>
        <v>0.698645241146277</v>
      </c>
      <c r="J105" s="110">
        <f>J10/$O10*100</f>
        <v>0.3901847793826686</v>
      </c>
      <c r="K105" s="110">
        <f>K10/$O10*100</f>
        <v>0.6808512701810816</v>
      </c>
      <c r="L105" s="126">
        <f>L10/$O10*100</f>
        <v>0.892609118589818</v>
      </c>
      <c r="M105" s="127">
        <f>M10/$O10*100</f>
        <v>40.353069061211556</v>
      </c>
      <c r="N105" s="128">
        <f>N10/$O10*100</f>
        <v>59.64693093878844</v>
      </c>
      <c r="O105" s="128">
        <f t="shared" si="8"/>
        <v>100.0</v>
      </c>
    </row>
    <row r="106" spans="8:8" ht="16.5" customHeight="1">
      <c r="A106" s="42" t="s">
        <v>32</v>
      </c>
      <c r="B106" s="43" t="s">
        <v>9</v>
      </c>
      <c r="C106" s="110">
        <f>C11/$O11*100</f>
        <v>0.9778145628219878</v>
      </c>
      <c r="D106" s="110">
        <f>D11/$O11*100</f>
        <v>0.4970662832010522</v>
      </c>
      <c r="E106" s="110">
        <f>E11/$O11*100</f>
        <v>0.0</v>
      </c>
      <c r="F106" s="110">
        <f>F11/$O11*100</f>
        <v>0.0</v>
      </c>
      <c r="G106" s="110">
        <f>G11/$O11*100</f>
        <v>14.777274924808387</v>
      </c>
      <c r="H106" s="110">
        <f>H11/$O11*100</f>
        <v>68.55698612162499</v>
      </c>
      <c r="I106" s="110">
        <f>I11/$O11*100</f>
        <v>0.8194725783276765</v>
      </c>
      <c r="J106" s="110">
        <f>J11/$O11*100</f>
        <v>0.6915733738728103</v>
      </c>
      <c r="K106" s="110">
        <f>K11/$O11*100</f>
        <v>1.6143549749117585</v>
      </c>
      <c r="L106" s="126">
        <f>L11/$O11*100</f>
        <v>12.065457180431332</v>
      </c>
      <c r="M106" s="127">
        <f>M11/$O11*100</f>
        <v>18.18891704086981</v>
      </c>
      <c r="N106" s="128">
        <f>N11/$O11*100</f>
        <v>81.81108295913018</v>
      </c>
      <c r="O106" s="128">
        <f t="shared" si="8"/>
        <v>100.0</v>
      </c>
    </row>
    <row r="107" spans="8:8" ht="16.5" customHeight="1">
      <c r="A107" s="42" t="s">
        <v>33</v>
      </c>
      <c r="B107" s="43" t="s">
        <v>10</v>
      </c>
      <c r="C107" s="110">
        <f>C12/$O12*100</f>
        <v>32.8237996471242</v>
      </c>
      <c r="D107" s="110">
        <f>D12/$O12*100</f>
        <v>0.42153424407968004</v>
      </c>
      <c r="E107" s="110">
        <f>E12/$O12*100</f>
        <v>0.0</v>
      </c>
      <c r="F107" s="110">
        <f>F12/$O12*100</f>
        <v>0.0</v>
      </c>
      <c r="G107" s="110">
        <f>G12/$O12*100</f>
        <v>65.03801390445226</v>
      </c>
      <c r="H107" s="110">
        <f>H12/$O12*100</f>
        <v>0.41779202776162616</v>
      </c>
      <c r="I107" s="110">
        <f>I12/$O12*100</f>
        <v>0.6166962318053624</v>
      </c>
      <c r="J107" s="110">
        <f>J12/$O12*100</f>
        <v>0.0</v>
      </c>
      <c r="K107" s="110">
        <f>K12/$O12*100</f>
        <v>0.6821639447768227</v>
      </c>
      <c r="L107" s="126">
        <f>L12/$O12*100</f>
        <v>0.0</v>
      </c>
      <c r="M107" s="127">
        <f>M12/$O12*100</f>
        <v>99.16067372815866</v>
      </c>
      <c r="N107" s="128">
        <f>N12/$O12*100</f>
        <v>0.8393262718413061</v>
      </c>
      <c r="O107" s="128">
        <f t="shared" si="8"/>
        <v>100.0</v>
      </c>
    </row>
    <row r="108" spans="8:8" ht="16.5" customHeight="1">
      <c r="A108" s="42" t="s">
        <v>34</v>
      </c>
      <c r="B108" s="43" t="s">
        <v>11</v>
      </c>
      <c r="C108" s="110">
        <f>C13/$O13*100</f>
        <v>56.01565290798787</v>
      </c>
      <c r="D108" s="110">
        <f>D13/$O13*100</f>
        <v>20.987168461203428</v>
      </c>
      <c r="E108" s="110">
        <f>E13/$O13*100</f>
        <v>0.0</v>
      </c>
      <c r="F108" s="110">
        <f>F13/$O13*100</f>
        <v>0.0</v>
      </c>
      <c r="G108" s="110">
        <f>G13/$O13*100</f>
        <v>20.850087282562335</v>
      </c>
      <c r="H108" s="110">
        <f>H13/$O13*100</f>
        <v>0.8535110476443687</v>
      </c>
      <c r="I108" s="110">
        <f>I13/$O13*100</f>
        <v>0.8328471088262072</v>
      </c>
      <c r="J108" s="110">
        <f>J13/$O13*100</f>
        <v>0.46073319177563027</v>
      </c>
      <c r="K108" s="110">
        <f>K13/$O13*100</f>
        <v>0.0</v>
      </c>
      <c r="L108" s="126">
        <f>L13/$O13*100</f>
        <v>0.0</v>
      </c>
      <c r="M108" s="127">
        <f>M13/$O13*100</f>
        <v>77.69858729937641</v>
      </c>
      <c r="N108" s="128">
        <f>N13/$O13*100</f>
        <v>22.301412700623427</v>
      </c>
      <c r="O108" s="128">
        <f t="shared" si="8"/>
        <v>99.9999999999998</v>
      </c>
    </row>
    <row r="109" spans="8:8" ht="16.5" customHeight="1">
      <c r="A109" s="42" t="s">
        <v>35</v>
      </c>
      <c r="B109" s="43" t="s">
        <v>12</v>
      </c>
      <c r="C109" s="110">
        <f>C14/$O14*100</f>
        <v>71.43324961497342</v>
      </c>
      <c r="D109" s="110">
        <f>D14/$O14*100</f>
        <v>17.991291265470704</v>
      </c>
      <c r="E109" s="110">
        <f>E14/$O14*100</f>
        <v>0.0</v>
      </c>
      <c r="F109" s="110">
        <f>F14/$O14*100</f>
        <v>0.0</v>
      </c>
      <c r="G109" s="110">
        <f>G14/$O14*100</f>
        <v>7.9751430039582685</v>
      </c>
      <c r="H109" s="110">
        <f>H14/$O14*100</f>
        <v>1.291466733304489</v>
      </c>
      <c r="I109" s="110">
        <f>I14/$O14*100</f>
        <v>1.3088493822930178</v>
      </c>
      <c r="J109" s="110">
        <f>J14/$O14*100</f>
        <v>0.0</v>
      </c>
      <c r="K109" s="110">
        <f>K14/$O14*100</f>
        <v>0.0</v>
      </c>
      <c r="L109" s="126">
        <f>L14/$O14*100</f>
        <v>0.0</v>
      </c>
      <c r="M109" s="127">
        <f>M14/$O14*100</f>
        <v>80.71724200122472</v>
      </c>
      <c r="N109" s="128">
        <f>N14/$O14*100</f>
        <v>19.282757998775192</v>
      </c>
      <c r="O109" s="128">
        <f t="shared" si="8"/>
        <v>99.9999999999999</v>
      </c>
    </row>
    <row r="110" spans="8:8" ht="16.5" customHeight="1">
      <c r="A110" s="42" t="s">
        <v>36</v>
      </c>
      <c r="B110" s="43" t="s">
        <v>13</v>
      </c>
      <c r="C110" s="110">
        <f>C15/$O15*100</f>
        <v>62.264846558941</v>
      </c>
      <c r="D110" s="110">
        <f>D15/$O15*100</f>
        <v>29.038607273617036</v>
      </c>
      <c r="E110" s="110">
        <f>E15/$O15*100</f>
        <v>0.0</v>
      </c>
      <c r="F110" s="110">
        <f>F15/$O15*100</f>
        <v>0.0</v>
      </c>
      <c r="G110" s="110">
        <f>G15/$O15*100</f>
        <v>6.871280191069759</v>
      </c>
      <c r="H110" s="110">
        <f>H15/$O15*100</f>
        <v>0.636681312727203</v>
      </c>
      <c r="I110" s="110">
        <f>I15/$O15*100</f>
        <v>0.12130376674686248</v>
      </c>
      <c r="J110" s="110">
        <f>J15/$O15*100</f>
        <v>0.0</v>
      </c>
      <c r="K110" s="110">
        <f>K15/$O15*100</f>
        <v>0.6302128024199126</v>
      </c>
      <c r="L110" s="126">
        <f>L15/$O15*100</f>
        <v>0.4370680944783042</v>
      </c>
      <c r="M110" s="127">
        <f>M15/$O15*100</f>
        <v>69.88764331917753</v>
      </c>
      <c r="N110" s="128">
        <f>N15/$O15*100</f>
        <v>30.11235668082254</v>
      </c>
      <c r="O110" s="128">
        <f t="shared" si="8"/>
        <v>100.0</v>
      </c>
    </row>
    <row r="111" spans="8:8" ht="16.5" customHeight="1">
      <c r="A111" s="42" t="s">
        <v>37</v>
      </c>
      <c r="B111" s="43" t="s">
        <v>14</v>
      </c>
      <c r="C111" s="110">
        <f>C16/$O16*100</f>
        <v>0.0</v>
      </c>
      <c r="D111" s="110">
        <f>D16/$O16*100</f>
        <v>0.0</v>
      </c>
      <c r="E111" s="110">
        <f>E16/$O16*100</f>
        <v>0.0</v>
      </c>
      <c r="F111" s="110">
        <f>F16/$O16*100</f>
        <v>0.0</v>
      </c>
      <c r="G111" s="110">
        <f>G16/$O16*100</f>
        <v>97.67617069287934</v>
      </c>
      <c r="H111" s="110">
        <f>H16/$O16*100</f>
        <v>0.0</v>
      </c>
      <c r="I111" s="110">
        <f>I16/$O16*100</f>
        <v>0.0</v>
      </c>
      <c r="J111" s="110">
        <f>J16/$O16*100</f>
        <v>0.0</v>
      </c>
      <c r="K111" s="110">
        <f>K16/$O16*100</f>
        <v>2.3238293071207217</v>
      </c>
      <c r="L111" s="126">
        <f>L16/$O16*100</f>
        <v>0.0</v>
      </c>
      <c r="M111" s="127">
        <f>M16/$O16*100</f>
        <v>100.00000000000007</v>
      </c>
      <c r="N111" s="128">
        <f>N16/$O16*100</f>
        <v>0.0</v>
      </c>
      <c r="O111" s="128">
        <f t="shared" si="8"/>
        <v>100.0</v>
      </c>
    </row>
    <row r="112" spans="8:8" ht="16.5" customHeight="1">
      <c r="A112" s="42" t="s">
        <v>38</v>
      </c>
      <c r="B112" s="43" t="s">
        <v>15</v>
      </c>
      <c r="C112" s="110">
        <f>C17/$O17*100</f>
        <v>50.801183376845295</v>
      </c>
      <c r="D112" s="110">
        <f>D17/$O17*100</f>
        <v>24.587171247479738</v>
      </c>
      <c r="E112" s="110">
        <f>E17/$O17*100</f>
        <v>0.0</v>
      </c>
      <c r="F112" s="110">
        <f>F17/$O17*100</f>
        <v>0.0</v>
      </c>
      <c r="G112" s="110">
        <f>G17/$O17*100</f>
        <v>14.517780167339353</v>
      </c>
      <c r="H112" s="110">
        <f>H17/$O17*100</f>
        <v>7.15267515901378</v>
      </c>
      <c r="I112" s="110">
        <f>I17/$O17*100</f>
        <v>0.6466218144976216</v>
      </c>
      <c r="J112" s="110">
        <f>J17/$O17*100</f>
        <v>0.7564823879482064</v>
      </c>
      <c r="K112" s="110">
        <f>K17/$O17*100</f>
        <v>0.5450916775241321</v>
      </c>
      <c r="L112" s="126">
        <f>L17/$O17*100</f>
        <v>0.9929941693518528</v>
      </c>
      <c r="M112" s="127">
        <f>M17/$O17*100</f>
        <v>66.5106770362064</v>
      </c>
      <c r="N112" s="128">
        <f>N17/$O17*100</f>
        <v>33.48932296379357</v>
      </c>
      <c r="O112" s="128">
        <f t="shared" si="8"/>
        <v>100.0</v>
      </c>
    </row>
    <row r="113" spans="8:8" ht="16.5" customHeight="1">
      <c r="A113" s="42" t="s">
        <v>39</v>
      </c>
      <c r="B113" s="43" t="s">
        <v>16</v>
      </c>
      <c r="C113" s="110">
        <f>C18/$O18*100</f>
        <v>57.0713510017185</v>
      </c>
      <c r="D113" s="110">
        <f>D18/$O18*100</f>
        <v>10.675928263480685</v>
      </c>
      <c r="E113" s="110">
        <f>E18/$O18*100</f>
        <v>0.0</v>
      </c>
      <c r="F113" s="110">
        <f>F18/$O18*100</f>
        <v>0.0</v>
      </c>
      <c r="G113" s="110">
        <f>G18/$O18*100</f>
        <v>20.90153862214811</v>
      </c>
      <c r="H113" s="110">
        <f>H18/$O18*100</f>
        <v>6.608191844602983</v>
      </c>
      <c r="I113" s="110">
        <f>I18/$O18*100</f>
        <v>1.3698470187817884</v>
      </c>
      <c r="J113" s="110">
        <f>J18/$O18*100</f>
        <v>0.0</v>
      </c>
      <c r="K113" s="110">
        <f>K18/$O18*100</f>
        <v>2.0272690081492213</v>
      </c>
      <c r="L113" s="126">
        <f>L18/$O18*100</f>
        <v>1.3458742411187952</v>
      </c>
      <c r="M113" s="127">
        <f>M18/$O18*100</f>
        <v>81.37000565079762</v>
      </c>
      <c r="N113" s="128">
        <f>N18/$O18*100</f>
        <v>18.629994349202462</v>
      </c>
      <c r="O113" s="128">
        <f t="shared" si="8"/>
        <v>100.0000000000001</v>
      </c>
    </row>
    <row r="114" spans="8:8" ht="16.5" customHeight="1">
      <c r="A114" s="42" t="s">
        <v>40</v>
      </c>
      <c r="B114" s="43" t="s">
        <v>17</v>
      </c>
      <c r="C114" s="110">
        <f>C19/$O19*100</f>
        <v>39.55946365337916</v>
      </c>
      <c r="D114" s="110">
        <f>D19/$O19*100</f>
        <v>40.41776142919519</v>
      </c>
      <c r="E114" s="110">
        <f>E19/$O19*100</f>
        <v>0.0</v>
      </c>
      <c r="F114" s="110">
        <f>F19/$O19*100</f>
        <v>0.0</v>
      </c>
      <c r="G114" s="110">
        <f>G19/$O19*100</f>
        <v>9.684950038928521</v>
      </c>
      <c r="H114" s="110">
        <f>H19/$O19*100</f>
        <v>7.29097371814482</v>
      </c>
      <c r="I114" s="110">
        <f>I19/$O19*100</f>
        <v>0.41607774112606505</v>
      </c>
      <c r="J114" s="110">
        <f>J19/$O19*100</f>
        <v>0.13562223862543366</v>
      </c>
      <c r="K114" s="110">
        <f>K19/$O19*100</f>
        <v>1.6409661246170066</v>
      </c>
      <c r="L114" s="126">
        <f>L19/$O19*100</f>
        <v>0.8541850559838227</v>
      </c>
      <c r="M114" s="127">
        <f>M19/$O19*100</f>
        <v>51.30145755805076</v>
      </c>
      <c r="N114" s="128">
        <f>N19/$O19*100</f>
        <v>48.698542441949265</v>
      </c>
      <c r="O114" s="128">
        <f t="shared" si="8"/>
        <v>100.0000000000001</v>
      </c>
    </row>
    <row r="115" spans="8:8" ht="16.5" customHeight="1">
      <c r="A115" s="42" t="s">
        <v>41</v>
      </c>
      <c r="B115" s="43" t="s">
        <v>18</v>
      </c>
      <c r="C115" s="110">
        <f>C20/$O20*100</f>
        <v>31.671390166778192</v>
      </c>
      <c r="D115" s="110">
        <f>D20/$O20*100</f>
        <v>49.920818468124516</v>
      </c>
      <c r="E115" s="110">
        <f>E20/$O20*100</f>
        <v>0.0</v>
      </c>
      <c r="F115" s="110">
        <f>F20/$O20*100</f>
        <v>0.0</v>
      </c>
      <c r="G115" s="110">
        <f>G20/$O20*100</f>
        <v>7.09041444753402</v>
      </c>
      <c r="H115" s="110">
        <f>H20/$O20*100</f>
        <v>3.763049684122563</v>
      </c>
      <c r="I115" s="110">
        <f>I20/$O20*100</f>
        <v>0.5318527844727885</v>
      </c>
      <c r="J115" s="110">
        <f>J20/$O20*100</f>
        <v>0.3169660973912098</v>
      </c>
      <c r="K115" s="110">
        <f>K20/$O20*100</f>
        <v>0.6614336961070613</v>
      </c>
      <c r="L115" s="126">
        <f>L20/$O20*100</f>
        <v>6.044074655469614</v>
      </c>
      <c r="M115" s="127">
        <f>M20/$O20*100</f>
        <v>39.95509109489206</v>
      </c>
      <c r="N115" s="128">
        <f>N20/$O20*100</f>
        <v>60.04490890510791</v>
      </c>
      <c r="O115" s="128">
        <f t="shared" si="8"/>
        <v>100.0</v>
      </c>
    </row>
    <row r="116" spans="8:8" ht="16.5" customHeight="1">
      <c r="A116" s="44" t="s">
        <v>42</v>
      </c>
      <c r="B116" s="45" t="s">
        <v>19</v>
      </c>
      <c r="C116" s="110">
        <f>C21/$O21*100</f>
        <v>38.86692037058456</v>
      </c>
      <c r="D116" s="110">
        <f>D21/$O21*100</f>
        <v>22.552144464013022</v>
      </c>
      <c r="E116" s="110">
        <f>E21/$O21*100</f>
        <v>0.0</v>
      </c>
      <c r="F116" s="110">
        <f>F21/$O21*100</f>
        <v>0.0</v>
      </c>
      <c r="G116" s="110">
        <f>G21/$O21*100</f>
        <v>15.36448321346097</v>
      </c>
      <c r="H116" s="110">
        <f>H21/$O21*100</f>
        <v>13.50510268433072</v>
      </c>
      <c r="I116" s="110">
        <f>I21/$O21*100</f>
        <v>0.6176310388632367</v>
      </c>
      <c r="J116" s="110">
        <f>J21/$O21*100</f>
        <v>0.6894882608897395</v>
      </c>
      <c r="K116" s="110">
        <f>K21/$O21*100</f>
        <v>3.442701654177326</v>
      </c>
      <c r="L116" s="126">
        <f>L21/$O21*100</f>
        <v>4.961528313680359</v>
      </c>
      <c r="M116" s="176">
        <f>M21/$O21*100</f>
        <v>58.291736277086095</v>
      </c>
      <c r="N116" s="177">
        <f>N21/$O21*100</f>
        <v>41.708263722913834</v>
      </c>
      <c r="O116" s="128">
        <f t="shared" si="8"/>
        <v>99.9999999999999</v>
      </c>
    </row>
    <row r="117" spans="8:8" ht="16.5" customHeight="1"/>
    <row r="142" spans="8:8" ht="16.5" customHeight="1">
      <c r="O142" s="133"/>
    </row>
    <row r="143" spans="8:8" ht="16.5" customHeight="1">
      <c r="O143" s="134" t="s">
        <v>48</v>
      </c>
    </row>
    <row r="144" spans="8:8" ht="16.5" customHeight="1">
      <c r="O144" s="135">
        <f>SUM(M99:N99)</f>
        <v>99.99999999999989</v>
      </c>
    </row>
    <row r="145" spans="8:8" ht="16.5" customHeight="1">
      <c r="O145" s="135">
        <f>SUM(M100:N100)</f>
        <v>99.99999999999997</v>
      </c>
    </row>
    <row r="146" spans="8:8" ht="16.5" customHeight="1">
      <c r="O146" s="135">
        <f>SUM(M101:N101)</f>
        <v>99.99999999999976</v>
      </c>
    </row>
    <row r="147" spans="8:8" ht="16.5" customHeight="1">
      <c r="O147" s="135">
        <f>SUM(M102:N102)</f>
        <v>100.00000000000004</v>
      </c>
    </row>
    <row r="148" spans="8:8" ht="16.5" customHeight="1">
      <c r="O148" s="135">
        <f>SUM(M103:N103)</f>
        <v>99.99999999999999</v>
      </c>
    </row>
    <row r="149" spans="8:8" ht="16.5" customHeight="1">
      <c r="O149" s="135">
        <f>SUM(M104:N104)</f>
        <v>99.99999999999982</v>
      </c>
    </row>
    <row r="150" spans="8:8" ht="16.5" customHeight="1">
      <c r="O150" s="135">
        <f>SUM(M105:N105)</f>
        <v>100.0</v>
      </c>
    </row>
    <row r="151" spans="8:8" ht="16.5" customHeight="1">
      <c r="O151" s="135">
        <f>SUM(M106:N106)</f>
        <v>99.99999999999999</v>
      </c>
    </row>
    <row r="152" spans="8:8" ht="16.5" customHeight="1">
      <c r="O152" s="135">
        <f>SUM(M107:N107)</f>
        <v>99.99999999999996</v>
      </c>
    </row>
    <row r="153" spans="8:8" ht="16.5" customHeight="1">
      <c r="O153" s="135">
        <f>SUM(M108:N108)</f>
        <v>99.99999999999984</v>
      </c>
    </row>
    <row r="154" spans="8:8" ht="16.5" customHeight="1">
      <c r="O154" s="135">
        <f>SUM(M109:N109)</f>
        <v>99.99999999999991</v>
      </c>
    </row>
    <row r="155" spans="8:8" ht="16.5" customHeight="1">
      <c r="O155" s="135">
        <f>SUM(M110:N110)</f>
        <v>100.00000000000007</v>
      </c>
    </row>
    <row r="156" spans="8:8" ht="16.5" customHeight="1">
      <c r="O156" s="135">
        <f>SUM(M111:N111)</f>
        <v>100.00000000000007</v>
      </c>
    </row>
    <row r="157" spans="8:8" ht="16.5" customHeight="1">
      <c r="O157" s="135">
        <f>SUM(M112:N112)</f>
        <v>99.99999999999997</v>
      </c>
    </row>
    <row r="158" spans="8:8" ht="16.5" customHeight="1">
      <c r="O158" s="135">
        <f>SUM(M113:N113)</f>
        <v>100.00000000000009</v>
      </c>
    </row>
    <row r="159" spans="8:8" ht="16.5" customHeight="1">
      <c r="O159" s="135">
        <f>SUM(M114:N114)</f>
        <v>100.00000000000003</v>
      </c>
    </row>
    <row r="160" spans="8:8" ht="16.5" customHeight="1">
      <c r="O160" s="135">
        <f>SUM(M115:N115)</f>
        <v>99.99999999999997</v>
      </c>
    </row>
    <row r="161" spans="8:8" ht="16.5" customHeight="1">
      <c r="O161" s="136">
        <f>SUM(M116:N116)</f>
        <v>99.99999999999993</v>
      </c>
    </row>
    <row r="162" spans="8:8" ht="16.5" customHeight="1"/>
  </sheetData>
  <mergeCells count="285">
    <mergeCell ref="B72:B73"/>
    <mergeCell ref="K68:L68"/>
    <mergeCell ref="G67:H67"/>
    <mergeCell ref="A96:N96"/>
    <mergeCell ref="A97:A98"/>
    <mergeCell ref="M62:N62"/>
    <mergeCell ref="G66:H66"/>
    <mergeCell ref="E65:F65"/>
    <mergeCell ref="E97:F97"/>
    <mergeCell ref="G97:H97"/>
    <mergeCell ref="I97:J97"/>
    <mergeCell ref="K97:L97"/>
    <mergeCell ref="M97:O97"/>
    <mergeCell ref="K65:L65"/>
    <mergeCell ref="E61:F61"/>
    <mergeCell ref="C63:D63"/>
    <mergeCell ref="B97:B98"/>
    <mergeCell ref="C97:D97"/>
    <mergeCell ref="M48:N48"/>
    <mergeCell ref="C56:D56"/>
    <mergeCell ref="G58:H58"/>
    <mergeCell ref="I37:J37"/>
    <mergeCell ref="M35:N35"/>
    <mergeCell ref="G36:H36"/>
    <mergeCell ref="I53:J53"/>
    <mergeCell ref="E50:F50"/>
    <mergeCell ref="C54:D54"/>
    <mergeCell ref="I52:J52"/>
    <mergeCell ref="I50:J50"/>
    <mergeCell ref="I63:J63"/>
    <mergeCell ref="M61:N61"/>
    <mergeCell ref="E62:F62"/>
    <mergeCell ref="C62:D62"/>
    <mergeCell ref="I65:J65"/>
    <mergeCell ref="K63:L63"/>
    <mergeCell ref="G63:H63"/>
    <mergeCell ref="G62:H62"/>
    <mergeCell ref="M55:N55"/>
    <mergeCell ref="K59:L59"/>
    <mergeCell ref="E57:F57"/>
    <mergeCell ref="E54:F54"/>
    <mergeCell ref="G54:H54"/>
    <mergeCell ref="I54:J54"/>
    <mergeCell ref="K54:L54"/>
    <mergeCell ref="M52:N52"/>
    <mergeCell ref="K57:L57"/>
    <mergeCell ref="E53:F53"/>
    <mergeCell ref="M53:N53"/>
    <mergeCell ref="C52:D52"/>
    <mergeCell ref="G55:H55"/>
    <mergeCell ref="K53:L53"/>
    <mergeCell ref="M50:N50"/>
    <mergeCell ref="I55:J55"/>
    <mergeCell ref="E52:F52"/>
    <mergeCell ref="C50:D50"/>
    <mergeCell ref="K52:L52"/>
    <mergeCell ref="G53:H53"/>
    <mergeCell ref="G52:H52"/>
    <mergeCell ref="G50:H50"/>
    <mergeCell ref="K50:L50"/>
    <mergeCell ref="A47:N47"/>
    <mergeCell ref="K62:L62"/>
    <mergeCell ref="E60:F60"/>
    <mergeCell ref="C61:D61"/>
    <mergeCell ref="I61:J61"/>
    <mergeCell ref="I60:J60"/>
    <mergeCell ref="K60:L60"/>
    <mergeCell ref="M58:N58"/>
    <mergeCell ref="E40:F40"/>
    <mergeCell ref="M39:N39"/>
    <mergeCell ref="C38:D38"/>
    <mergeCell ref="A1:N1"/>
    <mergeCell ref="C44:D44"/>
    <mergeCell ref="G56:H56"/>
    <mergeCell ref="K48:L48"/>
    <mergeCell ref="C60:D60"/>
    <mergeCell ref="C42:D42"/>
    <mergeCell ref="K40:L40"/>
    <mergeCell ref="K42:L42"/>
    <mergeCell ref="I44:J44"/>
    <mergeCell ref="C39:D39"/>
    <mergeCell ref="A2:A3"/>
    <mergeCell ref="M68:N68"/>
    <mergeCell ref="C68:D68"/>
    <mergeCell ref="I67:J67"/>
    <mergeCell ref="G68:H68"/>
    <mergeCell ref="M65:N65"/>
    <mergeCell ref="I66:J66"/>
    <mergeCell ref="M63:N63"/>
    <mergeCell ref="G65:H65"/>
    <mergeCell ref="M60:N60"/>
    <mergeCell ref="E67:F67"/>
    <mergeCell ref="A71:N71"/>
    <mergeCell ref="A72:A73"/>
    <mergeCell ref="I57:J57"/>
    <mergeCell ref="E51:F51"/>
    <mergeCell ref="C53:D53"/>
    <mergeCell ref="K51:L51"/>
    <mergeCell ref="G51:H51"/>
    <mergeCell ref="I51:J51"/>
    <mergeCell ref="M51:N51"/>
    <mergeCell ref="A48:A49"/>
    <mergeCell ref="C55:D55"/>
    <mergeCell ref="I72:J72"/>
    <mergeCell ref="K61:L61"/>
    <mergeCell ref="C57:D57"/>
    <mergeCell ref="G61:H61"/>
    <mergeCell ref="M59:N59"/>
    <mergeCell ref="M72:N72"/>
    <mergeCell ref="C51:D51"/>
    <mergeCell ref="G59:H59"/>
    <mergeCell ref="K55:L55"/>
    <mergeCell ref="B48:B49"/>
    <mergeCell ref="K72:L72"/>
    <mergeCell ref="C59:D59"/>
    <mergeCell ref="G57:H57"/>
    <mergeCell ref="C72:D72"/>
    <mergeCell ref="E72:F72"/>
    <mergeCell ref="G72:H72"/>
    <mergeCell ref="G34:H34"/>
    <mergeCell ref="K30:L30"/>
    <mergeCell ref="K33:L33"/>
    <mergeCell ref="I32:J32"/>
    <mergeCell ref="K32:L32"/>
    <mergeCell ref="I30:J30"/>
    <mergeCell ref="A25:A26"/>
    <mergeCell ref="B25:B26"/>
    <mergeCell ref="M36:N36"/>
    <mergeCell ref="G39:H39"/>
    <mergeCell ref="C36:D36"/>
    <mergeCell ref="G40:H40"/>
    <mergeCell ref="K37:L37"/>
    <mergeCell ref="K38:L38"/>
    <mergeCell ref="I38:J38"/>
    <mergeCell ref="E36:F36"/>
    <mergeCell ref="K35:L35"/>
    <mergeCell ref="E26:F26"/>
    <mergeCell ref="C31:D31"/>
    <mergeCell ref="M31:N31"/>
    <mergeCell ref="I33:J33"/>
    <mergeCell ref="G30:H30"/>
    <mergeCell ref="A24:N24"/>
    <mergeCell ref="C25:D25"/>
    <mergeCell ref="K31:L31"/>
    <mergeCell ref="C33:D33"/>
    <mergeCell ref="E25:F25"/>
    <mergeCell ref="G25:H25"/>
    <mergeCell ref="I25:J25"/>
    <mergeCell ref="K25:L25"/>
    <mergeCell ref="M25:N25"/>
    <mergeCell ref="C26:D26"/>
    <mergeCell ref="I31:J31"/>
    <mergeCell ref="G32:H32"/>
    <mergeCell ref="E31:F31"/>
    <mergeCell ref="G31:H31"/>
    <mergeCell ref="G26:H26"/>
    <mergeCell ref="I26:J26"/>
    <mergeCell ref="M67:N67"/>
    <mergeCell ref="E64:F64"/>
    <mergeCell ref="C67:D67"/>
    <mergeCell ref="E66:F66"/>
    <mergeCell ref="G64:H64"/>
    <mergeCell ref="I64:J64"/>
    <mergeCell ref="K64:L64"/>
    <mergeCell ref="M64:N64"/>
    <mergeCell ref="K58:L58"/>
    <mergeCell ref="E43:F43"/>
    <mergeCell ref="C48:D48"/>
    <mergeCell ref="M43:N43"/>
    <mergeCell ref="K43:L43"/>
    <mergeCell ref="E41:F41"/>
    <mergeCell ref="C43:D43"/>
    <mergeCell ref="G44:H44"/>
    <mergeCell ref="C41:D41"/>
    <mergeCell ref="I43:J43"/>
    <mergeCell ref="G43:H43"/>
    <mergeCell ref="G41:H41"/>
    <mergeCell ref="I41:J41"/>
    <mergeCell ref="K41:L41"/>
    <mergeCell ref="M41:N41"/>
    <mergeCell ref="C64:D64"/>
    <mergeCell ref="M66:N66"/>
    <mergeCell ref="I68:J68"/>
    <mergeCell ref="M38:N38"/>
    <mergeCell ref="I40:J40"/>
    <mergeCell ref="E38:F38"/>
    <mergeCell ref="C37:D37"/>
    <mergeCell ref="E37:F37"/>
    <mergeCell ref="E30:F30"/>
    <mergeCell ref="M27:N27"/>
    <mergeCell ref="E27:F27"/>
    <mergeCell ref="G27:H27"/>
    <mergeCell ref="I27:J27"/>
    <mergeCell ref="K27:L27"/>
    <mergeCell ref="C27:D27"/>
    <mergeCell ref="I2:J2"/>
    <mergeCell ref="K28:L28"/>
    <mergeCell ref="G29:H29"/>
    <mergeCell ref="B2:B3"/>
    <mergeCell ref="E32:F32"/>
    <mergeCell ref="K29:L29"/>
    <mergeCell ref="M30:N30"/>
    <mergeCell ref="C29:D29"/>
    <mergeCell ref="M28:N28"/>
    <mergeCell ref="G33:H33"/>
    <mergeCell ref="C30:D30"/>
    <mergeCell ref="M26:N26"/>
    <mergeCell ref="C28:D28"/>
    <mergeCell ref="I29:J29"/>
    <mergeCell ref="K2:L2"/>
    <mergeCell ref="E29:F29"/>
    <mergeCell ref="K26:L26"/>
    <mergeCell ref="G28:H28"/>
    <mergeCell ref="I28:J28"/>
    <mergeCell ref="C65:D65"/>
    <mergeCell ref="K66:L66"/>
    <mergeCell ref="E68:F68"/>
    <mergeCell ref="M57:N57"/>
    <mergeCell ref="E49:F49"/>
    <mergeCell ref="G60:H60"/>
    <mergeCell ref="M49:N49"/>
    <mergeCell ref="I59:J59"/>
    <mergeCell ref="E45:F45"/>
    <mergeCell ref="C49:D49"/>
    <mergeCell ref="K49:L49"/>
    <mergeCell ref="C45:D45"/>
    <mergeCell ref="E55:F55"/>
    <mergeCell ref="I49:J49"/>
    <mergeCell ref="G49:H49"/>
    <mergeCell ref="G45:H45"/>
    <mergeCell ref="I45:J45"/>
    <mergeCell ref="K45:L45"/>
    <mergeCell ref="M45:N45"/>
    <mergeCell ref="M42:N42"/>
    <mergeCell ref="G48:H48"/>
    <mergeCell ref="E44:F44"/>
    <mergeCell ref="I48:J48"/>
    <mergeCell ref="E42:F42"/>
    <mergeCell ref="M40:N40"/>
    <mergeCell ref="I36:J36"/>
    <mergeCell ref="C34:D34"/>
    <mergeCell ref="E33:F33"/>
    <mergeCell ref="M56:N56"/>
    <mergeCell ref="E59:F59"/>
    <mergeCell ref="I62:J62"/>
    <mergeCell ref="C58:D58"/>
    <mergeCell ref="M34:N34"/>
    <mergeCell ref="I39:J39"/>
    <mergeCell ref="G37:H37"/>
    <mergeCell ref="K67:L67"/>
    <mergeCell ref="E63:F63"/>
    <mergeCell ref="C66:D66"/>
    <mergeCell ref="E48:F48"/>
    <mergeCell ref="I42:J42"/>
    <mergeCell ref="K44:L44"/>
    <mergeCell ref="C40:D40"/>
    <mergeCell ref="E58:F58"/>
    <mergeCell ref="M54:N54"/>
    <mergeCell ref="I56:J56"/>
    <mergeCell ref="I58:J58"/>
    <mergeCell ref="E56:F56"/>
    <mergeCell ref="K56:L56"/>
    <mergeCell ref="M44:N44"/>
    <mergeCell ref="G42:H42"/>
    <mergeCell ref="K39:L39"/>
    <mergeCell ref="E39:F39"/>
    <mergeCell ref="K36:L36"/>
    <mergeCell ref="E34:F34"/>
    <mergeCell ref="C35:D35"/>
    <mergeCell ref="I35:J35"/>
    <mergeCell ref="I34:J34"/>
    <mergeCell ref="K34:L34"/>
    <mergeCell ref="M32:N32"/>
    <mergeCell ref="M2:O2"/>
    <mergeCell ref="E28:F28"/>
    <mergeCell ref="M29:N29"/>
    <mergeCell ref="C2:D2"/>
    <mergeCell ref="E2:F2"/>
    <mergeCell ref="G2:H2"/>
    <mergeCell ref="C32:D32"/>
    <mergeCell ref="G35:H35"/>
    <mergeCell ref="M33:N33"/>
    <mergeCell ref="M37:N37"/>
    <mergeCell ref="E35:F35"/>
    <mergeCell ref="G38:H38"/>
  </mergeCells>
  <pageMargins left="0.7" right="0.7" top="0.75" bottom="0.75" header="0.3" footer="0.3"/>
  <pageSetup paperSize="9" scale="46"/>
  <headerFooter alignWithMargins="0"/>
</worksheet>
</file>

<file path=xl/worksheets/sheet4.xml><?xml version="1.0" encoding="utf-8"?>
<worksheet xmlns:r="http://schemas.openxmlformats.org/officeDocument/2006/relationships" xmlns="http://schemas.openxmlformats.org/spreadsheetml/2006/main">
  <dimension ref="A1:P117"/>
  <sheetViews>
    <sheetView workbookViewId="0" topLeftCell="C84" zoomScale="89">
      <selection activeCell="A131" sqref="A131"/>
    </sheetView>
  </sheetViews>
  <sheetFormatPr defaultRowHeight="12.75" defaultColWidth="10"/>
  <cols>
    <col min="1" max="1" customWidth="1" width="5.2851562" style="1"/>
    <col min="2" max="2" customWidth="1" width="57.0" style="1"/>
    <col min="3" max="3" customWidth="1" width="13.285156" style="2"/>
    <col min="4" max="4" customWidth="1" width="12.0" style="2"/>
    <col min="5" max="5" customWidth="1" width="12.0" style="2"/>
    <col min="6" max="6" customWidth="1" width="11.285156" style="2"/>
    <col min="7" max="7" customWidth="1" width="13.7109375" style="2"/>
    <col min="8" max="8" customWidth="1" width="13.140625" style="2"/>
    <col min="9" max="9" customWidth="1" width="10.0" style="2"/>
    <col min="10" max="10" customWidth="1" width="10.285156" style="2"/>
    <col min="11" max="11" customWidth="1" width="12.140625" style="2"/>
    <col min="12" max="12" customWidth="1" width="10.425781" style="2"/>
    <col min="13" max="13" customWidth="1" width="13.425781" style="1"/>
    <col min="14" max="14" customWidth="1" width="14.140625" style="1"/>
    <col min="15" max="15" customWidth="1" width="14.425781" style="3"/>
    <col min="16" max="16" customWidth="1" width="9.140625" style="2"/>
    <col min="17" max="17" customWidth="1" width="9.140625" style="2"/>
    <col min="18" max="18" customWidth="1" width="9.140625" style="2"/>
    <col min="19" max="19" customWidth="1" width="9.140625" style="2"/>
    <col min="20" max="20" customWidth="1" width="9.140625" style="2"/>
    <col min="21" max="21" customWidth="1" width="9.140625" style="2"/>
    <col min="22" max="22" customWidth="1" width="9.140625" style="2"/>
    <col min="23" max="23" customWidth="1" width="9.140625" style="2"/>
    <col min="24" max="24" customWidth="1" width="9.140625" style="2"/>
    <col min="25" max="25" customWidth="1" width="9.140625" style="2"/>
    <col min="26" max="26" customWidth="1" width="9.140625" style="2"/>
    <col min="27" max="27" customWidth="1" width="9.140625" style="2"/>
    <col min="28" max="28" customWidth="1" width="9.140625" style="2"/>
    <col min="29" max="29" customWidth="1" width="9.140625" style="2"/>
    <col min="30" max="30" customWidth="1" width="9.140625" style="2"/>
    <col min="31" max="31" customWidth="1" width="9.140625" style="2"/>
    <col min="32" max="32" customWidth="1" width="9.140625" style="2"/>
    <col min="33" max="33" customWidth="1" width="9.140625" style="2"/>
    <col min="34" max="34" customWidth="1" width="9.140625" style="2"/>
    <col min="35" max="35" customWidth="1" width="9.140625" style="2"/>
    <col min="36" max="36" customWidth="1" width="9.140625" style="2"/>
    <col min="37" max="37" customWidth="1" width="9.140625" style="2"/>
    <col min="38" max="38" customWidth="1" width="9.140625" style="2"/>
    <col min="39" max="39" customWidth="1" width="9.140625" style="2"/>
    <col min="40" max="40" customWidth="1" width="9.140625" style="2"/>
    <col min="41" max="41" customWidth="1" width="9.140625" style="2"/>
    <col min="42" max="42" customWidth="1" width="9.140625" style="2"/>
    <col min="43" max="43" customWidth="1" width="9.140625" style="2"/>
    <col min="44" max="44" customWidth="1" width="9.140625" style="2"/>
    <col min="45" max="45" customWidth="1" width="9.140625" style="2"/>
    <col min="46" max="46" customWidth="1" width="9.140625" style="2"/>
    <col min="47" max="47" customWidth="1" width="9.140625" style="2"/>
    <col min="48" max="48" customWidth="1" width="9.140625" style="2"/>
    <col min="49" max="49" customWidth="1" width="9.140625" style="2"/>
    <col min="50" max="50" customWidth="1" width="9.140625" style="2"/>
    <col min="51" max="51" customWidth="1" width="9.140625" style="2"/>
    <col min="52" max="52" customWidth="1" width="9.140625" style="2"/>
    <col min="53" max="53" customWidth="1" width="9.140625" style="2"/>
    <col min="54" max="54" customWidth="1" width="9.140625" style="2"/>
    <col min="55" max="55" customWidth="1" width="9.140625" style="2"/>
    <col min="56" max="56" customWidth="1" width="9.140625" style="2"/>
    <col min="57" max="57" customWidth="1" width="9.140625" style="2"/>
    <col min="58" max="58" customWidth="1" width="9.140625" style="2"/>
    <col min="59" max="59" customWidth="1" width="9.140625" style="2"/>
    <col min="60" max="60" customWidth="1" width="9.140625" style="2"/>
    <col min="61" max="61" customWidth="1" width="9.140625" style="2"/>
    <col min="62" max="62" customWidth="1" width="9.140625" style="2"/>
    <col min="63" max="63" customWidth="1" width="9.140625" style="2"/>
    <col min="64" max="64" customWidth="1" width="9.140625" style="2"/>
    <col min="65" max="65" customWidth="1" width="9.140625" style="2"/>
    <col min="66" max="66" customWidth="1" width="9.140625" style="2"/>
    <col min="67" max="67" customWidth="1" width="9.140625" style="2"/>
    <col min="68" max="68" customWidth="1" width="9.140625" style="2"/>
    <col min="69" max="69" customWidth="1" width="9.140625" style="2"/>
    <col min="70" max="70" customWidth="1" width="9.140625" style="2"/>
    <col min="71" max="71" customWidth="1" width="9.140625" style="2"/>
    <col min="72" max="72" customWidth="1" width="9.140625" style="2"/>
    <col min="73" max="73" customWidth="1" width="9.140625" style="2"/>
    <col min="74" max="74" customWidth="1" width="9.140625" style="2"/>
    <col min="75" max="75" customWidth="1" width="9.140625" style="2"/>
    <col min="76" max="76" customWidth="1" width="9.140625" style="2"/>
    <col min="77" max="77" customWidth="1" width="9.140625" style="2"/>
    <col min="78" max="78" customWidth="1" width="9.140625" style="2"/>
    <col min="79" max="79" customWidth="1" width="9.140625" style="2"/>
    <col min="80" max="80" customWidth="1" width="9.140625" style="2"/>
    <col min="81" max="81" customWidth="1" width="9.140625" style="2"/>
    <col min="82" max="82" customWidth="1" width="9.140625" style="2"/>
    <col min="83" max="83" customWidth="1" width="9.140625" style="2"/>
    <col min="84" max="84" customWidth="1" width="9.140625" style="2"/>
    <col min="85" max="85" customWidth="1" width="9.140625" style="2"/>
    <col min="86" max="86" customWidth="1" width="9.140625" style="2"/>
    <col min="87" max="87" customWidth="1" width="9.140625" style="2"/>
    <col min="88" max="88" customWidth="1" width="9.140625" style="2"/>
    <col min="89" max="89" customWidth="1" width="9.140625" style="2"/>
    <col min="90" max="90" customWidth="1" width="9.140625" style="2"/>
    <col min="91" max="91" customWidth="1" width="9.140625" style="2"/>
    <col min="92" max="92" customWidth="1" width="9.140625" style="2"/>
    <col min="93" max="93" customWidth="1" width="9.140625" style="2"/>
    <col min="94" max="94" customWidth="1" width="9.140625" style="2"/>
    <col min="95" max="95" customWidth="1" width="9.140625" style="2"/>
    <col min="96" max="96" customWidth="1" width="9.140625" style="2"/>
    <col min="97" max="97" customWidth="1" width="9.140625" style="2"/>
    <col min="98" max="98" customWidth="1" width="9.140625" style="2"/>
    <col min="99" max="99" customWidth="1" width="9.140625" style="2"/>
    <col min="100" max="100" customWidth="1" width="9.140625" style="2"/>
    <col min="101" max="101" customWidth="1" width="9.140625" style="2"/>
    <col min="102" max="102" customWidth="1" width="9.140625" style="2"/>
    <col min="103" max="103" customWidth="1" width="9.140625" style="2"/>
    <col min="104" max="104" customWidth="1" width="9.140625" style="2"/>
    <col min="105" max="105" customWidth="1" width="9.140625" style="2"/>
    <col min="106" max="106" customWidth="1" width="9.140625" style="2"/>
    <col min="107" max="107" customWidth="1" width="9.140625" style="2"/>
    <col min="108" max="108" customWidth="1" width="9.140625" style="2"/>
    <col min="109" max="109" customWidth="1" width="9.140625" style="2"/>
    <col min="110" max="110" customWidth="1" width="9.140625" style="2"/>
    <col min="111" max="111" customWidth="1" width="9.140625" style="2"/>
    <col min="112" max="112" customWidth="1" width="9.140625" style="2"/>
    <col min="113" max="113" customWidth="1" width="9.140625" style="2"/>
    <col min="114" max="114" customWidth="1" width="9.140625" style="2"/>
    <col min="115" max="115" customWidth="1" width="9.140625" style="2"/>
    <col min="116" max="116" customWidth="1" width="9.140625" style="2"/>
    <col min="117" max="117" customWidth="1" width="9.140625" style="2"/>
    <col min="118" max="118" customWidth="1" width="9.140625" style="2"/>
    <col min="119" max="119" customWidth="1" width="9.140625" style="2"/>
    <col min="120" max="120" customWidth="1" width="9.140625" style="2"/>
    <col min="121" max="121" customWidth="1" width="9.140625" style="2"/>
    <col min="122" max="122" customWidth="1" width="9.140625" style="2"/>
    <col min="123" max="123" customWidth="1" width="9.140625" style="2"/>
    <col min="124" max="124" customWidth="1" width="9.140625" style="2"/>
    <col min="125" max="125" customWidth="1" width="9.140625" style="2"/>
    <col min="126" max="126" customWidth="1" width="9.140625" style="2"/>
    <col min="127" max="127" customWidth="1" width="9.140625" style="2"/>
    <col min="128" max="128" customWidth="1" width="9.140625" style="2"/>
    <col min="129" max="129" customWidth="1" width="9.140625" style="2"/>
    <col min="130" max="130" customWidth="1" width="9.140625" style="2"/>
    <col min="131" max="131" customWidth="1" width="9.140625" style="2"/>
    <col min="132" max="132" customWidth="1" width="9.140625" style="2"/>
    <col min="133" max="133" customWidth="1" width="9.140625" style="2"/>
    <col min="134" max="134" customWidth="1" width="9.140625" style="2"/>
    <col min="135" max="135" customWidth="1" width="9.140625" style="2"/>
    <col min="136" max="136" customWidth="1" width="9.140625" style="2"/>
    <col min="137" max="137" customWidth="1" width="9.140625" style="2"/>
    <col min="138" max="138" customWidth="1" width="9.140625" style="2"/>
    <col min="139" max="139" customWidth="1" width="9.140625" style="2"/>
    <col min="140" max="140" customWidth="1" width="9.140625" style="2"/>
    <col min="141" max="141" customWidth="1" width="9.140625" style="2"/>
    <col min="142" max="142" customWidth="1" width="9.140625" style="2"/>
    <col min="143" max="143" customWidth="1" width="9.140625" style="2"/>
    <col min="144" max="144" customWidth="1" width="9.140625" style="2"/>
    <col min="145" max="145" customWidth="1" width="9.140625" style="2"/>
    <col min="146" max="146" customWidth="1" width="9.140625" style="2"/>
    <col min="147" max="147" customWidth="1" width="9.140625" style="2"/>
    <col min="148" max="148" customWidth="1" width="9.140625" style="2"/>
    <col min="149" max="149" customWidth="1" width="9.140625" style="2"/>
    <col min="150" max="150" customWidth="1" width="9.140625" style="2"/>
    <col min="151" max="151" customWidth="1" width="9.140625" style="2"/>
    <col min="152" max="152" customWidth="1" width="9.140625" style="2"/>
    <col min="153" max="153" customWidth="1" width="9.140625" style="2"/>
    <col min="154" max="154" customWidth="1" width="9.140625" style="2"/>
    <col min="155" max="155" customWidth="1" width="9.140625" style="2"/>
    <col min="156" max="156" customWidth="1" width="9.140625" style="2"/>
    <col min="157" max="157" customWidth="1" width="9.140625" style="2"/>
    <col min="158" max="158" customWidth="1" width="9.140625" style="2"/>
    <col min="159" max="159" customWidth="1" width="9.140625" style="2"/>
    <col min="160" max="160" customWidth="1" width="9.140625" style="2"/>
    <col min="161" max="161" customWidth="1" width="9.140625" style="2"/>
    <col min="162" max="162" customWidth="1" width="9.140625" style="2"/>
    <col min="163" max="163" customWidth="1" width="9.140625" style="2"/>
    <col min="164" max="164" customWidth="1" width="9.140625" style="2"/>
    <col min="165" max="165" customWidth="1" width="9.140625" style="2"/>
    <col min="166" max="166" customWidth="1" width="9.140625" style="2"/>
    <col min="167" max="167" customWidth="1" width="9.140625" style="2"/>
    <col min="168" max="168" customWidth="1" width="9.140625" style="2"/>
    <col min="169" max="169" customWidth="1" width="9.140625" style="2"/>
    <col min="170" max="170" customWidth="1" width="9.140625" style="2"/>
    <col min="171" max="171" customWidth="1" width="9.140625" style="2"/>
    <col min="172" max="172" customWidth="1" width="9.140625" style="2"/>
    <col min="173" max="173" customWidth="1" width="9.140625" style="2"/>
    <col min="174" max="174" customWidth="1" width="9.140625" style="2"/>
    <col min="175" max="175" customWidth="1" width="9.140625" style="2"/>
    <col min="176" max="176" customWidth="1" width="9.140625" style="2"/>
    <col min="177" max="177" customWidth="1" width="9.140625" style="2"/>
    <col min="178" max="178" customWidth="1" width="9.140625" style="2"/>
    <col min="179" max="179" customWidth="1" width="9.140625" style="2"/>
    <col min="180" max="180" customWidth="1" width="9.140625" style="2"/>
    <col min="181" max="181" customWidth="1" width="9.140625" style="2"/>
    <col min="182" max="182" customWidth="1" width="9.140625" style="2"/>
    <col min="183" max="183" customWidth="1" width="9.140625" style="2"/>
    <col min="184" max="184" customWidth="1" width="9.140625" style="2"/>
    <col min="185" max="185" customWidth="1" width="9.140625" style="2"/>
    <col min="186" max="186" customWidth="1" width="9.140625" style="2"/>
    <col min="187" max="187" customWidth="1" width="9.140625" style="2"/>
    <col min="188" max="188" customWidth="1" width="9.140625" style="2"/>
    <col min="189" max="189" customWidth="1" width="9.140625" style="2"/>
    <col min="190" max="190" customWidth="1" width="9.140625" style="2"/>
    <col min="191" max="191" customWidth="1" width="9.140625" style="2"/>
    <col min="192" max="192" customWidth="1" width="9.140625" style="2"/>
    <col min="193" max="193" customWidth="1" width="9.140625" style="2"/>
    <col min="194" max="194" customWidth="1" width="9.140625" style="2"/>
    <col min="195" max="195" customWidth="1" width="9.140625" style="2"/>
    <col min="196" max="196" customWidth="1" width="9.140625" style="2"/>
    <col min="197" max="197" customWidth="1" width="9.140625" style="2"/>
    <col min="198" max="198" customWidth="1" width="9.140625" style="2"/>
    <col min="199" max="199" customWidth="1" width="9.140625" style="2"/>
    <col min="200" max="200" customWidth="1" width="9.140625" style="2"/>
    <col min="201" max="201" customWidth="1" width="9.140625" style="2"/>
    <col min="202" max="202" customWidth="1" width="9.140625" style="2"/>
    <col min="203" max="203" customWidth="1" width="9.140625" style="2"/>
    <col min="204" max="204" customWidth="1" width="9.140625" style="2"/>
    <col min="205" max="205" customWidth="1" width="9.140625" style="2"/>
    <col min="206" max="206" customWidth="1" width="9.140625" style="2"/>
    <col min="207" max="207" customWidth="1" width="9.140625" style="2"/>
    <col min="208" max="208" customWidth="1" width="9.140625" style="2"/>
    <col min="209" max="209" customWidth="1" width="9.140625" style="2"/>
    <col min="210" max="210" customWidth="1" width="9.140625" style="2"/>
    <col min="211" max="211" customWidth="1" width="9.140625" style="2"/>
    <col min="212" max="212" customWidth="1" width="9.140625" style="2"/>
    <col min="213" max="213" customWidth="1" width="9.140625" style="2"/>
    <col min="214" max="214" customWidth="1" width="9.140625" style="2"/>
    <col min="215" max="215" customWidth="1" width="9.140625" style="2"/>
    <col min="216" max="216" customWidth="1" width="9.140625" style="2"/>
    <col min="217" max="217" customWidth="1" width="9.140625" style="2"/>
    <col min="218" max="218" customWidth="1" width="9.140625" style="2"/>
    <col min="219" max="219" customWidth="1" width="9.140625" style="2"/>
    <col min="220" max="220" customWidth="1" width="9.140625" style="2"/>
    <col min="221" max="221" customWidth="1" width="9.140625" style="2"/>
    <col min="222" max="222" customWidth="1" width="9.140625" style="2"/>
    <col min="223" max="223" customWidth="1" width="9.140625" style="2"/>
    <col min="224" max="224" customWidth="1" width="9.140625" style="2"/>
    <col min="225" max="225" customWidth="1" width="9.140625" style="2"/>
    <col min="226" max="226" customWidth="1" width="9.140625" style="2"/>
    <col min="227" max="227" customWidth="1" width="9.140625" style="2"/>
    <col min="228" max="228" customWidth="1" width="9.140625" style="2"/>
    <col min="229" max="229" customWidth="1" width="9.140625" style="2"/>
    <col min="230" max="230" customWidth="1" width="9.140625" style="2"/>
    <col min="231" max="231" customWidth="1" width="9.140625" style="2"/>
    <col min="232" max="232" customWidth="1" width="9.140625" style="2"/>
    <col min="233" max="233" customWidth="1" width="9.140625" style="2"/>
    <col min="234" max="234" customWidth="1" width="9.140625" style="2"/>
    <col min="235" max="235" customWidth="1" width="9.140625" style="2"/>
    <col min="236" max="236" customWidth="1" width="9.140625" style="2"/>
    <col min="237" max="237" customWidth="1" width="9.140625" style="2"/>
    <col min="238" max="238" customWidth="1" width="9.140625" style="2"/>
    <col min="239" max="239" customWidth="1" width="9.140625" style="2"/>
    <col min="240" max="240" customWidth="1" width="9.140625" style="2"/>
    <col min="241" max="241" customWidth="1" width="9.140625" style="2"/>
    <col min="242" max="242" customWidth="1" width="9.140625" style="2"/>
    <col min="243" max="243" customWidth="1" width="9.140625" style="2"/>
    <col min="244" max="244" customWidth="1" width="9.140625" style="2"/>
    <col min="245" max="245" customWidth="1" width="9.140625" style="2"/>
    <col min="246" max="246" customWidth="1" width="9.140625" style="2"/>
    <col min="247" max="247" customWidth="1" width="9.140625" style="2"/>
    <col min="248" max="248" customWidth="1" width="9.140625" style="2"/>
    <col min="249" max="249" customWidth="1" width="9.140625" style="2"/>
    <col min="250" max="250" customWidth="1" width="9.140625" style="2"/>
    <col min="251" max="251" customWidth="1" width="9.140625" style="2"/>
    <col min="252" max="252" customWidth="1" width="9.140625" style="2"/>
    <col min="253" max="253" customWidth="1" width="9.140625" style="2"/>
    <col min="254" max="254" customWidth="1" width="9.140625" style="2"/>
    <col min="255" max="255" customWidth="1" width="9.140625" style="2"/>
    <col min="256" max="256" customWidth="1" width="9.140625" style="2"/>
    <col min="257" max="16384" width="9" style="0" hidden="0"/>
  </cols>
  <sheetData>
    <row r="1" spans="8:8" ht="26.25" customHeight="1">
      <c r="A1" s="4" t="s">
        <v>45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/>
      <c r="N1" s="5"/>
    </row>
    <row r="2" spans="8:8" ht="33.75" customHeight="1">
      <c r="A2" s="6"/>
      <c r="B2" s="7" t="s">
        <v>44</v>
      </c>
      <c r="C2" s="8" t="s">
        <v>22</v>
      </c>
      <c r="D2" s="9"/>
      <c r="E2" s="10" t="s">
        <v>23</v>
      </c>
      <c r="F2" s="11"/>
      <c r="G2" s="12" t="s">
        <v>24</v>
      </c>
      <c r="H2" s="13"/>
      <c r="I2" s="14" t="s">
        <v>20</v>
      </c>
      <c r="J2" s="15"/>
      <c r="K2" s="16" t="s">
        <v>21</v>
      </c>
      <c r="L2" s="17"/>
      <c r="M2" s="18" t="s">
        <v>43</v>
      </c>
      <c r="N2" s="19"/>
      <c r="O2" s="20"/>
    </row>
    <row r="3" spans="8:8" ht="16.5" customHeight="1">
      <c r="A3" s="21"/>
      <c r="B3" s="22"/>
      <c r="C3" s="23" t="s">
        <v>0</v>
      </c>
      <c r="D3" s="23" t="s">
        <v>1</v>
      </c>
      <c r="E3" s="24" t="s">
        <v>0</v>
      </c>
      <c r="F3" s="24" t="s">
        <v>1</v>
      </c>
      <c r="G3" s="25" t="s">
        <v>0</v>
      </c>
      <c r="H3" s="25" t="s">
        <v>1</v>
      </c>
      <c r="I3" s="26" t="s">
        <v>0</v>
      </c>
      <c r="J3" s="26" t="s">
        <v>1</v>
      </c>
      <c r="K3" s="27" t="s">
        <v>0</v>
      </c>
      <c r="L3" s="28" t="s">
        <v>1</v>
      </c>
      <c r="M3" s="29" t="s">
        <v>0</v>
      </c>
      <c r="N3" s="30" t="s">
        <v>1</v>
      </c>
      <c r="O3" s="30" t="s">
        <v>48</v>
      </c>
    </row>
    <row r="4" spans="8:8" ht="16.5" customHeight="1">
      <c r="A4" s="31" t="s">
        <v>25</v>
      </c>
      <c r="B4" s="32" t="s">
        <v>2</v>
      </c>
      <c r="C4" s="33">
        <f>'Work 40 Hrs-Full-Time employed'!C4+'Work 20-39 Hrs-Underemployed'!C4</f>
        <v>1625929.532087876</v>
      </c>
      <c r="D4" s="33">
        <f>'Work 40 Hrs-Full-Time employed'!D4+'Work 20-39 Hrs-Underemployed'!D4</f>
        <v>586196.1028907209</v>
      </c>
      <c r="E4" s="33">
        <f>'Work 40 Hrs-Full-Time employed'!E4+'Work 20-39 Hrs-Underemployed'!E4</f>
        <v>1.970798840728827E7</v>
      </c>
      <c r="F4" s="33">
        <f>'Work 40 Hrs-Full-Time employed'!F4+'Work 20-39 Hrs-Underemployed'!F4</f>
        <v>5765684.68238533</v>
      </c>
      <c r="G4" s="33">
        <f>'Work 40 Hrs-Full-Time employed'!G4+'Work 20-39 Hrs-Underemployed'!G4</f>
        <v>775943.791113212</v>
      </c>
      <c r="H4" s="33">
        <f>'Work 40 Hrs-Full-Time employed'!H4+'Work 20-39 Hrs-Underemployed'!H4</f>
        <v>244118.074055214</v>
      </c>
      <c r="I4" s="33">
        <f>'Work 40 Hrs-Full-Time employed'!I4+'Work 20-39 Hrs-Underemployed'!I4</f>
        <v>151170.8065835082</v>
      </c>
      <c r="J4" s="33">
        <f>'Work 40 Hrs-Full-Time employed'!J4+'Work 20-39 Hrs-Underemployed'!J4</f>
        <v>39398.868682002</v>
      </c>
      <c r="K4" s="33">
        <f>'Work 40 Hrs-Full-Time employed'!K4+'Work 20-39 Hrs-Underemployed'!K4</f>
        <v>1848383.909862171</v>
      </c>
      <c r="L4" s="182">
        <f>'Work 40 Hrs-Full-Time employed'!L4+'Work 20-39 Hrs-Underemployed'!L4</f>
        <v>1613419.292618234</v>
      </c>
      <c r="M4" s="183">
        <f>'Work 40 Hrs-Full-Time employed'!M4+'Work 20-39 Hrs-Underemployed'!M4</f>
        <v>2.410941644693505E7</v>
      </c>
      <c r="N4" s="184">
        <f>'Work 40 Hrs-Full-Time employed'!N4+'Work 20-39 Hrs-Underemployed'!N4</f>
        <v>8248817.0206315</v>
      </c>
      <c r="O4" s="41">
        <f>M4+N4</f>
        <v>3.23582334675666E7</v>
      </c>
    </row>
    <row r="5" spans="8:8" ht="16.5" customHeight="1">
      <c r="A5" s="42" t="s">
        <v>26</v>
      </c>
      <c r="B5" s="43" t="s">
        <v>3</v>
      </c>
      <c r="C5" s="33">
        <f>'Work 40 Hrs-Full-Time employed'!C5+'Work 20-39 Hrs-Underemployed'!C5</f>
        <v>14869.69256717602</v>
      </c>
      <c r="D5" s="33">
        <f>'Work 40 Hrs-Full-Time employed'!D5+'Work 20-39 Hrs-Underemployed'!D5</f>
        <v>0.0</v>
      </c>
      <c r="E5" s="33">
        <f>'Work 40 Hrs-Full-Time employed'!E5+'Work 20-39 Hrs-Underemployed'!E5</f>
        <v>0.0</v>
      </c>
      <c r="F5" s="33">
        <f>'Work 40 Hrs-Full-Time employed'!F5+'Work 20-39 Hrs-Underemployed'!F5</f>
        <v>0.0</v>
      </c>
      <c r="G5" s="33">
        <f>'Work 40 Hrs-Full-Time employed'!G5+'Work 20-39 Hrs-Underemployed'!G5</f>
        <v>82530.1117607628</v>
      </c>
      <c r="H5" s="33">
        <f>'Work 40 Hrs-Full-Time employed'!H5+'Work 20-39 Hrs-Underemployed'!H5</f>
        <v>8696.80671900721</v>
      </c>
      <c r="I5" s="33">
        <f>'Work 40 Hrs-Full-Time employed'!I5+'Work 20-39 Hrs-Underemployed'!I5</f>
        <v>4436.789599946344</v>
      </c>
      <c r="J5" s="33">
        <f>'Work 40 Hrs-Full-Time employed'!J5+'Work 20-39 Hrs-Underemployed'!J5</f>
        <v>0.0</v>
      </c>
      <c r="K5" s="33">
        <f>'Work 40 Hrs-Full-Time employed'!K5+'Work 20-39 Hrs-Underemployed'!K5</f>
        <v>1158.00936543228</v>
      </c>
      <c r="L5" s="182">
        <f>'Work 40 Hrs-Full-Time employed'!L5+'Work 20-39 Hrs-Underemployed'!L5</f>
        <v>0.0</v>
      </c>
      <c r="M5" s="183">
        <f>'Work 40 Hrs-Full-Time employed'!M5+'Work 20-39 Hrs-Underemployed'!M5</f>
        <v>102994.6032933174</v>
      </c>
      <c r="N5" s="184">
        <f>'Work 40 Hrs-Full-Time employed'!N5+'Work 20-39 Hrs-Underemployed'!N5</f>
        <v>8696.80671900721</v>
      </c>
      <c r="O5" s="41">
        <f t="shared" si="0" ref="O5:O22">M5+N5</f>
        <v>111691.41001232422</v>
      </c>
    </row>
    <row r="6" spans="8:8" ht="16.5" customHeight="1">
      <c r="A6" s="42" t="s">
        <v>27</v>
      </c>
      <c r="B6" s="43" t="s">
        <v>4</v>
      </c>
      <c r="C6" s="33">
        <f>'Work 40 Hrs-Full-Time employed'!C6+'Work 20-39 Hrs-Underemployed'!C6</f>
        <v>653095.4684017961</v>
      </c>
      <c r="D6" s="33">
        <f>'Work 40 Hrs-Full-Time employed'!D6+'Work 20-39 Hrs-Underemployed'!D6</f>
        <v>170444.9171327839</v>
      </c>
      <c r="E6" s="33">
        <f>'Work 40 Hrs-Full-Time employed'!E6+'Work 20-39 Hrs-Underemployed'!E6</f>
        <v>0.0</v>
      </c>
      <c r="F6" s="33">
        <f>'Work 40 Hrs-Full-Time employed'!F6+'Work 20-39 Hrs-Underemployed'!F6</f>
        <v>0.0</v>
      </c>
      <c r="G6" s="33">
        <f>'Work 40 Hrs-Full-Time employed'!G6+'Work 20-39 Hrs-Underemployed'!G6</f>
        <v>2131972.545560334</v>
      </c>
      <c r="H6" s="33">
        <f>'Work 40 Hrs-Full-Time employed'!H6+'Work 20-39 Hrs-Underemployed'!H6</f>
        <v>1515545.298361105</v>
      </c>
      <c r="I6" s="33">
        <f>'Work 40 Hrs-Full-Time employed'!I6+'Work 20-39 Hrs-Underemployed'!I6</f>
        <v>125464.2360452892</v>
      </c>
      <c r="J6" s="33">
        <f>'Work 40 Hrs-Full-Time employed'!J6+'Work 20-39 Hrs-Underemployed'!J6</f>
        <v>42002.3825451789</v>
      </c>
      <c r="K6" s="33">
        <f>'Work 40 Hrs-Full-Time employed'!K6+'Work 20-39 Hrs-Underemployed'!K6</f>
        <v>97450.82576830541</v>
      </c>
      <c r="L6" s="182">
        <f>'Work 40 Hrs-Full-Time employed'!L6+'Work 20-39 Hrs-Underemployed'!L6</f>
        <v>185892.27084014862</v>
      </c>
      <c r="M6" s="183">
        <f>'Work 40 Hrs-Full-Time employed'!M6+'Work 20-39 Hrs-Underemployed'!M6</f>
        <v>3007983.075775731</v>
      </c>
      <c r="N6" s="184">
        <f>'Work 40 Hrs-Full-Time employed'!N6+'Work 20-39 Hrs-Underemployed'!N6</f>
        <v>1913884.868879221</v>
      </c>
      <c r="O6" s="41">
        <f t="shared" si="0"/>
        <v>4921867.94465495</v>
      </c>
    </row>
    <row r="7" spans="8:8" ht="16.5" customHeight="1">
      <c r="A7" s="42" t="s">
        <v>28</v>
      </c>
      <c r="B7" s="43" t="s">
        <v>5</v>
      </c>
      <c r="C7" s="33">
        <f>'Work 40 Hrs-Full-Time employed'!C7+'Work 20-39 Hrs-Underemployed'!C7</f>
        <v>0.0</v>
      </c>
      <c r="D7" s="33">
        <f>'Work 40 Hrs-Full-Time employed'!D7+'Work 20-39 Hrs-Underemployed'!D7</f>
        <v>0.0</v>
      </c>
      <c r="E7" s="33">
        <f>'Work 40 Hrs-Full-Time employed'!E7+'Work 20-39 Hrs-Underemployed'!E7</f>
        <v>0.0</v>
      </c>
      <c r="F7" s="33">
        <f>'Work 40 Hrs-Full-Time employed'!F7+'Work 20-39 Hrs-Underemployed'!F7</f>
        <v>0.0</v>
      </c>
      <c r="G7" s="33">
        <f>'Work 40 Hrs-Full-Time employed'!G7+'Work 20-39 Hrs-Underemployed'!G7</f>
        <v>6305.21599429848</v>
      </c>
      <c r="H7" s="33">
        <f>'Work 40 Hrs-Full-Time employed'!H7+'Work 20-39 Hrs-Underemployed'!H7</f>
        <v>0.0</v>
      </c>
      <c r="I7" s="33">
        <f>'Work 40 Hrs-Full-Time employed'!I7+'Work 20-39 Hrs-Underemployed'!I7</f>
        <v>0.0</v>
      </c>
      <c r="J7" s="33">
        <f>'Work 40 Hrs-Full-Time employed'!J7+'Work 20-39 Hrs-Underemployed'!J7</f>
        <v>0.0</v>
      </c>
      <c r="K7" s="33">
        <f>'Work 40 Hrs-Full-Time employed'!K7+'Work 20-39 Hrs-Underemployed'!K7</f>
        <v>823.919882103017</v>
      </c>
      <c r="L7" s="182">
        <f>'Work 40 Hrs-Full-Time employed'!L7+'Work 20-39 Hrs-Underemployed'!L7</f>
        <v>0.0</v>
      </c>
      <c r="M7" s="183">
        <f>'Work 40 Hrs-Full-Time employed'!M7+'Work 20-39 Hrs-Underemployed'!M7</f>
        <v>7129.13587640149</v>
      </c>
      <c r="N7" s="184">
        <f>'Work 40 Hrs-Full-Time employed'!N7+'Work 20-39 Hrs-Underemployed'!N7</f>
        <v>0.0</v>
      </c>
      <c r="O7" s="41">
        <f t="shared" si="0"/>
        <v>7129.13587640149</v>
      </c>
    </row>
    <row r="8" spans="8:8" ht="16.5" customHeight="1">
      <c r="A8" s="42" t="s">
        <v>29</v>
      </c>
      <c r="B8" s="43" t="s">
        <v>6</v>
      </c>
      <c r="C8" s="33">
        <f>'Work 40 Hrs-Full-Time employed'!C8+'Work 20-39 Hrs-Underemployed'!C8</f>
        <v>36004.317767485896</v>
      </c>
      <c r="D8" s="33">
        <f>'Work 40 Hrs-Full-Time employed'!D8+'Work 20-39 Hrs-Underemployed'!D8</f>
        <v>7310.91194106444</v>
      </c>
      <c r="E8" s="33">
        <f>'Work 40 Hrs-Full-Time employed'!E8+'Work 20-39 Hrs-Underemployed'!E8</f>
        <v>0.0</v>
      </c>
      <c r="F8" s="33">
        <f>'Work 40 Hrs-Full-Time employed'!F8+'Work 20-39 Hrs-Underemployed'!F8</f>
        <v>0.0</v>
      </c>
      <c r="G8" s="33">
        <f>'Work 40 Hrs-Full-Time employed'!G8+'Work 20-39 Hrs-Underemployed'!G8</f>
        <v>30725.149798426708</v>
      </c>
      <c r="H8" s="33">
        <f>'Work 40 Hrs-Full-Time employed'!H8+'Work 20-39 Hrs-Underemployed'!H8</f>
        <v>8065.95875317785</v>
      </c>
      <c r="I8" s="33">
        <f>'Work 40 Hrs-Full-Time employed'!I8+'Work 20-39 Hrs-Underemployed'!I8</f>
        <v>223.456507290233</v>
      </c>
      <c r="J8" s="33">
        <f>'Work 40 Hrs-Full-Time employed'!J8+'Work 20-39 Hrs-Underemployed'!J8</f>
        <v>0.0</v>
      </c>
      <c r="K8" s="33">
        <f>'Work 40 Hrs-Full-Time employed'!K8+'Work 20-39 Hrs-Underemployed'!K8</f>
        <v>0.0</v>
      </c>
      <c r="L8" s="182">
        <f>'Work 40 Hrs-Full-Time employed'!L8+'Work 20-39 Hrs-Underemployed'!L8</f>
        <v>1281.72054643812</v>
      </c>
      <c r="M8" s="183">
        <f>'Work 40 Hrs-Full-Time employed'!M8+'Work 20-39 Hrs-Underemployed'!M8</f>
        <v>66952.92407320281</v>
      </c>
      <c r="N8" s="184">
        <f>'Work 40 Hrs-Full-Time employed'!N8+'Work 20-39 Hrs-Underemployed'!N8</f>
        <v>16658.59124068046</v>
      </c>
      <c r="O8" s="41">
        <f t="shared" si="0"/>
        <v>83611.5153138833</v>
      </c>
    </row>
    <row r="9" spans="8:8" ht="16.5" customHeight="1">
      <c r="A9" s="42" t="s">
        <v>30</v>
      </c>
      <c r="B9" s="43" t="s">
        <v>7</v>
      </c>
      <c r="C9" s="33">
        <f>'Work 40 Hrs-Full-Time employed'!C9+'Work 20-39 Hrs-Underemployed'!C9</f>
        <v>702180.718629114</v>
      </c>
      <c r="D9" s="33">
        <f>'Work 40 Hrs-Full-Time employed'!D9+'Work 20-39 Hrs-Underemployed'!D9</f>
        <v>19787.59016044642</v>
      </c>
      <c r="E9" s="33">
        <f>'Work 40 Hrs-Full-Time employed'!E9+'Work 20-39 Hrs-Underemployed'!E9</f>
        <v>0.0</v>
      </c>
      <c r="F9" s="33">
        <f>'Work 40 Hrs-Full-Time employed'!F9+'Work 20-39 Hrs-Underemployed'!F9</f>
        <v>0.0</v>
      </c>
      <c r="G9" s="33">
        <f>'Work 40 Hrs-Full-Time employed'!G9+'Work 20-39 Hrs-Underemployed'!G9</f>
        <v>822125.885701082</v>
      </c>
      <c r="H9" s="33">
        <f>'Work 40 Hrs-Full-Time employed'!H9+'Work 20-39 Hrs-Underemployed'!H9</f>
        <v>11006.42983076942</v>
      </c>
      <c r="I9" s="33">
        <f>'Work 40 Hrs-Full-Time employed'!I9+'Work 20-39 Hrs-Underemployed'!I9</f>
        <v>44977.762829480096</v>
      </c>
      <c r="J9" s="33">
        <f>'Work 40 Hrs-Full-Time employed'!J9+'Work 20-39 Hrs-Underemployed'!J9</f>
        <v>0.0</v>
      </c>
      <c r="K9" s="33">
        <f>'Work 40 Hrs-Full-Time employed'!K9+'Work 20-39 Hrs-Underemployed'!K9</f>
        <v>12064.50538290102</v>
      </c>
      <c r="L9" s="182">
        <f>'Work 40 Hrs-Full-Time employed'!L9+'Work 20-39 Hrs-Underemployed'!L9</f>
        <v>1804.95389537056</v>
      </c>
      <c r="M9" s="183">
        <f>'Work 40 Hrs-Full-Time employed'!M9+'Work 20-39 Hrs-Underemployed'!M9</f>
        <v>1581348.872542579</v>
      </c>
      <c r="N9" s="184">
        <f>'Work 40 Hrs-Full-Time employed'!N9+'Work 20-39 Hrs-Underemployed'!N9</f>
        <v>32598.973886586427</v>
      </c>
      <c r="O9" s="41">
        <f t="shared" si="0"/>
        <v>1613947.8464291664</v>
      </c>
    </row>
    <row r="10" spans="8:8" ht="16.5" customHeight="1">
      <c r="A10" s="42" t="s">
        <v>31</v>
      </c>
      <c r="B10" s="43" t="s">
        <v>8</v>
      </c>
      <c r="C10" s="33">
        <f>'Work 40 Hrs-Full-Time employed'!C10+'Work 20-39 Hrs-Underemployed'!C10</f>
        <v>515381.8025798137</v>
      </c>
      <c r="D10" s="33">
        <f>'Work 40 Hrs-Full-Time employed'!D10+'Work 20-39 Hrs-Underemployed'!D10</f>
        <v>791406.3597784869</v>
      </c>
      <c r="E10" s="33">
        <f>'Work 40 Hrs-Full-Time employed'!E10+'Work 20-39 Hrs-Underemployed'!E10</f>
        <v>0.0</v>
      </c>
      <c r="F10" s="33">
        <f>'Work 40 Hrs-Full-Time employed'!F10+'Work 20-39 Hrs-Underemployed'!F10</f>
        <v>0.0</v>
      </c>
      <c r="G10" s="33">
        <f>'Work 40 Hrs-Full-Time employed'!G10+'Work 20-39 Hrs-Underemployed'!G10</f>
        <v>2935747.604664253</v>
      </c>
      <c r="H10" s="33">
        <f>'Work 40 Hrs-Full-Time employed'!H10+'Work 20-39 Hrs-Underemployed'!H10</f>
        <v>5434084.53527013</v>
      </c>
      <c r="I10" s="33">
        <f>'Work 40 Hrs-Full-Time employed'!I10+'Work 20-39 Hrs-Underemployed'!I10</f>
        <v>70475.1969981116</v>
      </c>
      <c r="J10" s="33">
        <f>'Work 40 Hrs-Full-Time employed'!J10+'Work 20-39 Hrs-Underemployed'!J10</f>
        <v>47969.0670520949</v>
      </c>
      <c r="K10" s="33">
        <f>'Work 40 Hrs-Full-Time employed'!K10+'Work 20-39 Hrs-Underemployed'!K10</f>
        <v>69415.9033698821</v>
      </c>
      <c r="L10" s="182">
        <f>'Work 40 Hrs-Full-Time employed'!L10+'Work 20-39 Hrs-Underemployed'!L10</f>
        <v>150313.9833643881</v>
      </c>
      <c r="M10" s="183">
        <f>'Work 40 Hrs-Full-Time employed'!M10+'Work 20-39 Hrs-Underemployed'!M10</f>
        <v>3591020.507612053</v>
      </c>
      <c r="N10" s="184">
        <f>'Work 40 Hrs-Full-Time employed'!N10+'Work 20-39 Hrs-Underemployed'!N10</f>
        <v>6423773.945465109</v>
      </c>
      <c r="O10" s="41">
        <f t="shared" si="0"/>
        <v>1.001479445307716E7</v>
      </c>
    </row>
    <row r="11" spans="8:8" ht="16.5" customHeight="1">
      <c r="A11" s="42" t="s">
        <v>32</v>
      </c>
      <c r="B11" s="43" t="s">
        <v>9</v>
      </c>
      <c r="C11" s="33">
        <f>'Work 40 Hrs-Full-Time employed'!C11+'Work 20-39 Hrs-Underemployed'!C11</f>
        <v>5113.27588613151</v>
      </c>
      <c r="D11" s="33">
        <f>'Work 40 Hrs-Full-Time employed'!D11+'Work 20-39 Hrs-Underemployed'!D11</f>
        <v>2599.30372929378</v>
      </c>
      <c r="E11" s="33">
        <f>'Work 40 Hrs-Full-Time employed'!E11+'Work 20-39 Hrs-Underemployed'!E11</f>
        <v>0.0</v>
      </c>
      <c r="F11" s="33">
        <f>'Work 40 Hrs-Full-Time employed'!F11+'Work 20-39 Hrs-Underemployed'!F11</f>
        <v>0.0</v>
      </c>
      <c r="G11" s="33">
        <f>'Work 40 Hrs-Full-Time employed'!G11+'Work 20-39 Hrs-Underemployed'!G11</f>
        <v>92446.61518365</v>
      </c>
      <c r="H11" s="33">
        <f>'Work 40 Hrs-Full-Time employed'!H11+'Work 20-39 Hrs-Underemployed'!H11</f>
        <v>720800.271663676</v>
      </c>
      <c r="I11" s="33">
        <f>'Work 40 Hrs-Full-Time employed'!I11+'Work 20-39 Hrs-Underemployed'!I11</f>
        <v>4285.25973474559</v>
      </c>
      <c r="J11" s="33">
        <f>'Work 40 Hrs-Full-Time employed'!J11+'Work 20-39 Hrs-Underemployed'!J11</f>
        <v>11335.21448417724</v>
      </c>
      <c r="K11" s="33">
        <f>'Work 40 Hrs-Full-Time employed'!K11+'Work 20-39 Hrs-Underemployed'!K11</f>
        <v>12663.31553394943</v>
      </c>
      <c r="L11" s="182">
        <f>'Work 40 Hrs-Full-Time employed'!L11+'Work 20-39 Hrs-Underemployed'!L11</f>
        <v>85388.8371240679</v>
      </c>
      <c r="M11" s="183">
        <f>'Work 40 Hrs-Full-Time employed'!M11+'Work 20-39 Hrs-Underemployed'!M11</f>
        <v>114508.4663384765</v>
      </c>
      <c r="N11" s="184">
        <f>'Work 40 Hrs-Full-Time employed'!N11+'Work 20-39 Hrs-Underemployed'!N11</f>
        <v>820123.6270012159</v>
      </c>
      <c r="O11" s="41">
        <f t="shared" si="0"/>
        <v>934632.093339693</v>
      </c>
    </row>
    <row r="12" spans="8:8" ht="16.5" customHeight="1">
      <c r="A12" s="42" t="s">
        <v>33</v>
      </c>
      <c r="B12" s="43" t="s">
        <v>10</v>
      </c>
      <c r="C12" s="33">
        <f>'Work 40 Hrs-Full-Time employed'!C12+'Work 20-39 Hrs-Underemployed'!C12</f>
        <v>832922.5965352589</v>
      </c>
      <c r="D12" s="33">
        <f>'Work 40 Hrs-Full-Time employed'!D12+'Work 20-39 Hrs-Underemployed'!D12</f>
        <v>14560.25806896291</v>
      </c>
      <c r="E12" s="33">
        <f>'Work 40 Hrs-Full-Time employed'!E12+'Work 20-39 Hrs-Underemployed'!E12</f>
        <v>0.0</v>
      </c>
      <c r="F12" s="33">
        <f>'Work 40 Hrs-Full-Time employed'!F12+'Work 20-39 Hrs-Underemployed'!F12</f>
        <v>0.0</v>
      </c>
      <c r="G12" s="33">
        <f>'Work 40 Hrs-Full-Time employed'!G12+'Work 20-39 Hrs-Underemployed'!G12</f>
        <v>1501104.994696324</v>
      </c>
      <c r="H12" s="33">
        <f>'Work 40 Hrs-Full-Time employed'!H12+'Work 20-39 Hrs-Underemployed'!H12</f>
        <v>8594.56149657471</v>
      </c>
      <c r="I12" s="33">
        <f>'Work 40 Hrs-Full-Time employed'!I12+'Work 20-39 Hrs-Underemployed'!I12</f>
        <v>14141.08627899956</v>
      </c>
      <c r="J12" s="33">
        <f>'Work 40 Hrs-Full-Time employed'!J12+'Work 20-39 Hrs-Underemployed'!J12</f>
        <v>0.0</v>
      </c>
      <c r="K12" s="33">
        <f>'Work 40 Hrs-Full-Time employed'!K12+'Work 20-39 Hrs-Underemployed'!K12</f>
        <v>18755.85950351489</v>
      </c>
      <c r="L12" s="182">
        <f>'Work 40 Hrs-Full-Time employed'!L12+'Work 20-39 Hrs-Underemployed'!L12</f>
        <v>0.0</v>
      </c>
      <c r="M12" s="183">
        <f>'Work 40 Hrs-Full-Time employed'!M12+'Work 20-39 Hrs-Underemployed'!M12</f>
        <v>2366924.537014098</v>
      </c>
      <c r="N12" s="184">
        <f>'Work 40 Hrs-Full-Time employed'!N12+'Work 20-39 Hrs-Underemployed'!N12</f>
        <v>23154.81956553766</v>
      </c>
      <c r="O12" s="41">
        <f t="shared" si="0"/>
        <v>2390079.3565796376</v>
      </c>
    </row>
    <row r="13" spans="8:8" ht="16.5" customHeight="1">
      <c r="A13" s="42" t="s">
        <v>34</v>
      </c>
      <c r="B13" s="43" t="s">
        <v>11</v>
      </c>
      <c r="C13" s="33">
        <f>'Work 40 Hrs-Full-Time employed'!C13+'Work 20-39 Hrs-Underemployed'!C13</f>
        <v>215514.27917264268</v>
      </c>
      <c r="D13" s="33">
        <f>'Work 40 Hrs-Full-Time employed'!D13+'Work 20-39 Hrs-Underemployed'!D13</f>
        <v>76491.8798068812</v>
      </c>
      <c r="E13" s="33">
        <f>'Work 40 Hrs-Full-Time employed'!E13+'Work 20-39 Hrs-Underemployed'!E13</f>
        <v>0.0</v>
      </c>
      <c r="F13" s="33">
        <f>'Work 40 Hrs-Full-Time employed'!F13+'Work 20-39 Hrs-Underemployed'!F13</f>
        <v>0.0</v>
      </c>
      <c r="G13" s="33">
        <f>'Work 40 Hrs-Full-Time employed'!G13+'Work 20-39 Hrs-Underemployed'!G13</f>
        <v>84980.473680455</v>
      </c>
      <c r="H13" s="33">
        <f>'Work 40 Hrs-Full-Time employed'!H13+'Work 20-39 Hrs-Underemployed'!H13</f>
        <v>5759.19872208941</v>
      </c>
      <c r="I13" s="33">
        <f>'Work 40 Hrs-Full-Time employed'!I13+'Work 20-39 Hrs-Underemployed'!I13</f>
        <v>4388.01541172135</v>
      </c>
      <c r="J13" s="33">
        <f>'Work 40 Hrs-Full-Time employed'!J13+'Work 20-39 Hrs-Underemployed'!J13</f>
        <v>1309.29539944407</v>
      </c>
      <c r="K13" s="33">
        <f>'Work 40 Hrs-Full-Time employed'!K13+'Work 20-39 Hrs-Underemployed'!K13</f>
        <v>0.0</v>
      </c>
      <c r="L13" s="182">
        <f>'Work 40 Hrs-Full-Time employed'!L13+'Work 20-39 Hrs-Underemployed'!L13</f>
        <v>0.0</v>
      </c>
      <c r="M13" s="183">
        <f>'Work 40 Hrs-Full-Time employed'!M13+'Work 20-39 Hrs-Underemployed'!M13</f>
        <v>304882.768264819</v>
      </c>
      <c r="N13" s="184">
        <f>'Work 40 Hrs-Full-Time employed'!N13+'Work 20-39 Hrs-Underemployed'!N13</f>
        <v>83560.3739284147</v>
      </c>
      <c r="O13" s="41">
        <f t="shared" si="0"/>
        <v>388443.1421932337</v>
      </c>
    </row>
    <row r="14" spans="8:8" ht="16.5" customHeight="1">
      <c r="A14" s="42" t="s">
        <v>35</v>
      </c>
      <c r="B14" s="43" t="s">
        <v>12</v>
      </c>
      <c r="C14" s="33">
        <f>'Work 40 Hrs-Full-Time employed'!C14+'Work 20-39 Hrs-Underemployed'!C14</f>
        <v>319107.4145438126</v>
      </c>
      <c r="D14" s="33">
        <f>'Work 40 Hrs-Full-Time employed'!D14+'Work 20-39 Hrs-Underemployed'!D14</f>
        <v>79664.76628193949</v>
      </c>
      <c r="E14" s="33">
        <f>'Work 40 Hrs-Full-Time employed'!E14+'Work 20-39 Hrs-Underemployed'!E14</f>
        <v>0.0</v>
      </c>
      <c r="F14" s="33">
        <f>'Work 40 Hrs-Full-Time employed'!F14+'Work 20-39 Hrs-Underemployed'!F14</f>
        <v>0.0</v>
      </c>
      <c r="G14" s="33">
        <f>'Work 40 Hrs-Full-Time employed'!G14+'Work 20-39 Hrs-Underemployed'!G14</f>
        <v>37313.3422274748</v>
      </c>
      <c r="H14" s="33">
        <f>'Work 40 Hrs-Full-Time employed'!H14+'Work 20-39 Hrs-Underemployed'!H14</f>
        <v>4733.075598788195</v>
      </c>
      <c r="I14" s="33">
        <f>'Work 40 Hrs-Full-Time employed'!I14+'Work 20-39 Hrs-Underemployed'!I14</f>
        <v>4102.28100994968</v>
      </c>
      <c r="J14" s="33">
        <f>'Work 40 Hrs-Full-Time employed'!J14+'Work 20-39 Hrs-Underemployed'!J14</f>
        <v>0.0</v>
      </c>
      <c r="K14" s="33">
        <f>'Work 40 Hrs-Full-Time employed'!K14+'Work 20-39 Hrs-Underemployed'!K14</f>
        <v>0.0</v>
      </c>
      <c r="L14" s="182">
        <f>'Work 40 Hrs-Full-Time employed'!L14+'Work 20-39 Hrs-Underemployed'!L14</f>
        <v>0.0</v>
      </c>
      <c r="M14" s="183">
        <f>'Work 40 Hrs-Full-Time employed'!M14+'Work 20-39 Hrs-Underemployed'!M14</f>
        <v>360523.037781238</v>
      </c>
      <c r="N14" s="184">
        <f>'Work 40 Hrs-Full-Time employed'!N14+'Work 20-39 Hrs-Underemployed'!N14</f>
        <v>84397.8418807276</v>
      </c>
      <c r="O14" s="41">
        <f t="shared" si="0"/>
        <v>444920.8796619656</v>
      </c>
    </row>
    <row r="15" spans="8:8" ht="16.5" customHeight="1">
      <c r="A15" s="42" t="s">
        <v>36</v>
      </c>
      <c r="B15" s="43" t="s">
        <v>13</v>
      </c>
      <c r="C15" s="33">
        <f>'Work 40 Hrs-Full-Time employed'!C15+'Work 20-39 Hrs-Underemployed'!C15</f>
        <v>512799.9115194968</v>
      </c>
      <c r="D15" s="33">
        <f>'Work 40 Hrs-Full-Time employed'!D15+'Work 20-39 Hrs-Underemployed'!D15</f>
        <v>308185.333363045</v>
      </c>
      <c r="E15" s="33">
        <f>'Work 40 Hrs-Full-Time employed'!E15+'Work 20-39 Hrs-Underemployed'!E15</f>
        <v>0.0</v>
      </c>
      <c r="F15" s="33">
        <f>'Work 40 Hrs-Full-Time employed'!F15+'Work 20-39 Hrs-Underemployed'!F15</f>
        <v>0.0</v>
      </c>
      <c r="G15" s="33">
        <f>'Work 40 Hrs-Full-Time employed'!G15+'Work 20-39 Hrs-Underemployed'!G15</f>
        <v>49340.163399618395</v>
      </c>
      <c r="H15" s="33">
        <f>'Work 40 Hrs-Full-Time employed'!H15+'Work 20-39 Hrs-Underemployed'!H15</f>
        <v>4378.51656915178</v>
      </c>
      <c r="I15" s="33">
        <f>'Work 40 Hrs-Full-Time employed'!I15+'Work 20-39 Hrs-Underemployed'!I15</f>
        <v>834.217279484111</v>
      </c>
      <c r="J15" s="33">
        <f>'Work 40 Hrs-Full-Time employed'!J15+'Work 20-39 Hrs-Underemployed'!J15</f>
        <v>0.0</v>
      </c>
      <c r="K15" s="33">
        <f>'Work 40 Hrs-Full-Time employed'!K15+'Work 20-39 Hrs-Underemployed'!K15</f>
        <v>5536.06376497935</v>
      </c>
      <c r="L15" s="182">
        <f>'Work 40 Hrs-Full-Time employed'!L15+'Work 20-39 Hrs-Underemployed'!L15</f>
        <v>3005.7579125788</v>
      </c>
      <c r="M15" s="183">
        <f>'Work 40 Hrs-Full-Time employed'!M15+'Work 20-39 Hrs-Underemployed'!M15</f>
        <v>568510.3559635782</v>
      </c>
      <c r="N15" s="184">
        <f>'Work 40 Hrs-Full-Time employed'!N15+'Work 20-39 Hrs-Underemployed'!N15</f>
        <v>315569.60784477496</v>
      </c>
      <c r="O15" s="41">
        <f t="shared" si="0"/>
        <v>884079.9638083531</v>
      </c>
    </row>
    <row r="16" spans="8:8" ht="16.5" customHeight="1">
      <c r="A16" s="42" t="s">
        <v>37</v>
      </c>
      <c r="B16" s="43" t="s">
        <v>14</v>
      </c>
      <c r="C16" s="33">
        <f>'Work 40 Hrs-Full-Time employed'!C16+'Work 20-39 Hrs-Underemployed'!C16</f>
        <v>0.0</v>
      </c>
      <c r="D16" s="33">
        <f>'Work 40 Hrs-Full-Time employed'!D16+'Work 20-39 Hrs-Underemployed'!D16</f>
        <v>0.0</v>
      </c>
      <c r="E16" s="33">
        <f>'Work 40 Hrs-Full-Time employed'!E16+'Work 20-39 Hrs-Underemployed'!E16</f>
        <v>0.0</v>
      </c>
      <c r="F16" s="33">
        <f>'Work 40 Hrs-Full-Time employed'!F16+'Work 20-39 Hrs-Underemployed'!F16</f>
        <v>0.0</v>
      </c>
      <c r="G16" s="33">
        <f>'Work 40 Hrs-Full-Time employed'!G16+'Work 20-39 Hrs-Underemployed'!G16</f>
        <v>62464.145675611704</v>
      </c>
      <c r="H16" s="33">
        <f>'Work 40 Hrs-Full-Time employed'!H16+'Work 20-39 Hrs-Underemployed'!H16</f>
        <v>2613.62260688665</v>
      </c>
      <c r="I16" s="33">
        <f>'Work 40 Hrs-Full-Time employed'!I16+'Work 20-39 Hrs-Underemployed'!I16</f>
        <v>0.0</v>
      </c>
      <c r="J16" s="33">
        <f>'Work 40 Hrs-Full-Time employed'!J16+'Work 20-39 Hrs-Underemployed'!J16</f>
        <v>0.0</v>
      </c>
      <c r="K16" s="33">
        <f>'Work 40 Hrs-Full-Time employed'!K16+'Work 20-39 Hrs-Underemployed'!K16</f>
        <v>1102.64775507045</v>
      </c>
      <c r="L16" s="182">
        <f>'Work 40 Hrs-Full-Time employed'!L16+'Work 20-39 Hrs-Underemployed'!L16</f>
        <v>0.0</v>
      </c>
      <c r="M16" s="183">
        <f>'Work 40 Hrs-Full-Time employed'!M16+'Work 20-39 Hrs-Underemployed'!M16</f>
        <v>63566.793430682104</v>
      </c>
      <c r="N16" s="184">
        <f>'Work 40 Hrs-Full-Time employed'!N16+'Work 20-39 Hrs-Underemployed'!N16</f>
        <v>2613.62260688665</v>
      </c>
      <c r="O16" s="41">
        <f t="shared" si="0"/>
        <v>66180.41603756875</v>
      </c>
    </row>
    <row r="17" spans="8:8" ht="16.5" customHeight="1">
      <c r="A17" s="42" t="s">
        <v>38</v>
      </c>
      <c r="B17" s="43" t="s">
        <v>15</v>
      </c>
      <c r="C17" s="33">
        <f>'Work 40 Hrs-Full-Time employed'!C17+'Work 20-39 Hrs-Underemployed'!C17</f>
        <v>2081079.199810415</v>
      </c>
      <c r="D17" s="33">
        <f>'Work 40 Hrs-Full-Time employed'!D17+'Work 20-39 Hrs-Underemployed'!D17</f>
        <v>1085511.4810524671</v>
      </c>
      <c r="E17" s="33">
        <f>'Work 40 Hrs-Full-Time employed'!E17+'Work 20-39 Hrs-Underemployed'!E17</f>
        <v>0.0</v>
      </c>
      <c r="F17" s="33">
        <f>'Work 40 Hrs-Full-Time employed'!F17+'Work 20-39 Hrs-Underemployed'!F17</f>
        <v>0.0</v>
      </c>
      <c r="G17" s="33">
        <f>'Work 40 Hrs-Full-Time employed'!G17+'Work 20-39 Hrs-Underemployed'!G17</f>
        <v>629471.305952132</v>
      </c>
      <c r="H17" s="33">
        <f>'Work 40 Hrs-Full-Time employed'!H17+'Work 20-39 Hrs-Underemployed'!H17</f>
        <v>365520.82762475597</v>
      </c>
      <c r="I17" s="33">
        <f>'Work 40 Hrs-Full-Time employed'!I17+'Work 20-39 Hrs-Underemployed'!I17</f>
        <v>57180.9458021956</v>
      </c>
      <c r="J17" s="33">
        <f>'Work 40 Hrs-Full-Time employed'!J17+'Work 20-39 Hrs-Underemployed'!J17</f>
        <v>47654.9484097127</v>
      </c>
      <c r="K17" s="33">
        <f>'Work 40 Hrs-Full-Time employed'!K17+'Work 20-39 Hrs-Underemployed'!K17</f>
        <v>25577.984659017064</v>
      </c>
      <c r="L17" s="182">
        <f>'Work 40 Hrs-Full-Time employed'!L17+'Work 20-39 Hrs-Underemployed'!L17</f>
        <v>55589.6934862553</v>
      </c>
      <c r="M17" s="183">
        <f>'Work 40 Hrs-Full-Time employed'!M17+'Work 20-39 Hrs-Underemployed'!M17</f>
        <v>2793309.436223763</v>
      </c>
      <c r="N17" s="184">
        <f>'Work 40 Hrs-Full-Time employed'!N17+'Work 20-39 Hrs-Underemployed'!N17</f>
        <v>1554276.950573191</v>
      </c>
      <c r="O17" s="41">
        <f t="shared" si="0"/>
        <v>4347586.386796949</v>
      </c>
    </row>
    <row r="18" spans="8:8" ht="16.5" customHeight="1">
      <c r="A18" s="42" t="s">
        <v>39</v>
      </c>
      <c r="B18" s="43" t="s">
        <v>16</v>
      </c>
      <c r="C18" s="33">
        <f>'Work 40 Hrs-Full-Time employed'!C18+'Work 20-39 Hrs-Underemployed'!C18</f>
        <v>242075.56951434078</v>
      </c>
      <c r="D18" s="33">
        <f>'Work 40 Hrs-Full-Time employed'!D18+'Work 20-39 Hrs-Underemployed'!D18</f>
        <v>44779.13078153539</v>
      </c>
      <c r="E18" s="33">
        <f>'Work 40 Hrs-Full-Time employed'!E18+'Work 20-39 Hrs-Underemployed'!E18</f>
        <v>0.0</v>
      </c>
      <c r="F18" s="33">
        <f>'Work 40 Hrs-Full-Time employed'!F18+'Work 20-39 Hrs-Underemployed'!F18</f>
        <v>0.0</v>
      </c>
      <c r="G18" s="33">
        <f>'Work 40 Hrs-Full-Time employed'!G18+'Work 20-39 Hrs-Underemployed'!G18</f>
        <v>98231.9266183452</v>
      </c>
      <c r="H18" s="33">
        <f>'Work 40 Hrs-Full-Time employed'!H18+'Work 20-39 Hrs-Underemployed'!H18</f>
        <v>30224.736859122313</v>
      </c>
      <c r="I18" s="33">
        <f>'Work 40 Hrs-Full-Time employed'!I18+'Work 20-39 Hrs-Underemployed'!I18</f>
        <v>5522.544253199643</v>
      </c>
      <c r="J18" s="33">
        <f>'Work 40 Hrs-Full-Time employed'!J18+'Work 20-39 Hrs-Underemployed'!J18</f>
        <v>0.0</v>
      </c>
      <c r="K18" s="33">
        <f>'Work 40 Hrs-Full-Time employed'!K18+'Work 20-39 Hrs-Underemployed'!K18</f>
        <v>8491.112918531418</v>
      </c>
      <c r="L18" s="182">
        <f>'Work 40 Hrs-Full-Time employed'!L18+'Work 20-39 Hrs-Underemployed'!L18</f>
        <v>5093.4701638239</v>
      </c>
      <c r="M18" s="183">
        <f>'Work 40 Hrs-Full-Time employed'!M18+'Work 20-39 Hrs-Underemployed'!M18</f>
        <v>354321.15330441686</v>
      </c>
      <c r="N18" s="184">
        <f>'Work 40 Hrs-Full-Time employed'!N18+'Work 20-39 Hrs-Underemployed'!N18</f>
        <v>80097.3378044815</v>
      </c>
      <c r="O18" s="41">
        <f t="shared" si="0"/>
        <v>434418.4911088985</v>
      </c>
    </row>
    <row r="19" spans="8:8" ht="16.5" customHeight="1">
      <c r="A19" s="42" t="s">
        <v>40</v>
      </c>
      <c r="B19" s="43" t="s">
        <v>17</v>
      </c>
      <c r="C19" s="33">
        <f>'Work 40 Hrs-Full-Time employed'!C19+'Work 20-39 Hrs-Underemployed'!C19</f>
        <v>958923.779067612</v>
      </c>
      <c r="D19" s="33">
        <f>'Work 40 Hrs-Full-Time employed'!D19+'Work 20-39 Hrs-Underemployed'!D19</f>
        <v>1084966.912099259</v>
      </c>
      <c r="E19" s="33">
        <f>'Work 40 Hrs-Full-Time employed'!E19+'Work 20-39 Hrs-Underemployed'!E19</f>
        <v>0.0</v>
      </c>
      <c r="F19" s="33">
        <f>'Work 40 Hrs-Full-Time employed'!F19+'Work 20-39 Hrs-Underemployed'!F19</f>
        <v>0.0</v>
      </c>
      <c r="G19" s="33">
        <f>'Work 40 Hrs-Full-Time employed'!G19+'Work 20-39 Hrs-Underemployed'!G19</f>
        <v>236006.1101547506</v>
      </c>
      <c r="H19" s="33">
        <f>'Work 40 Hrs-Full-Time employed'!H19+'Work 20-39 Hrs-Underemployed'!H19</f>
        <v>170976.271576682</v>
      </c>
      <c r="I19" s="33">
        <f>'Work 40 Hrs-Full-Time employed'!I19+'Work 20-39 Hrs-Underemployed'!I19</f>
        <v>8438.424178227402</v>
      </c>
      <c r="J19" s="33">
        <f>'Work 40 Hrs-Full-Time employed'!J19+'Work 20-39 Hrs-Underemployed'!J19</f>
        <v>3567.0186790426596</v>
      </c>
      <c r="K19" s="33">
        <f>'Work 40 Hrs-Full-Time employed'!K19+'Work 20-39 Hrs-Underemployed'!K19</f>
        <v>40570.6736865658</v>
      </c>
      <c r="L19" s="182">
        <f>'Work 40 Hrs-Full-Time employed'!L19+'Work 20-39 Hrs-Underemployed'!L19</f>
        <v>19301.6339656756</v>
      </c>
      <c r="M19" s="183">
        <f>'Work 40 Hrs-Full-Time employed'!M19+'Work 20-39 Hrs-Underemployed'!M19</f>
        <v>1243938.987087156</v>
      </c>
      <c r="N19" s="184">
        <f>'Work 40 Hrs-Full-Time employed'!N19+'Work 20-39 Hrs-Underemployed'!N19</f>
        <v>1278811.836320658</v>
      </c>
      <c r="O19" s="41">
        <f t="shared" si="0"/>
        <v>2522750.8234078204</v>
      </c>
    </row>
    <row r="20" spans="8:8" ht="16.5" customHeight="1">
      <c r="A20" s="42" t="s">
        <v>41</v>
      </c>
      <c r="B20" s="43" t="s">
        <v>18</v>
      </c>
      <c r="C20" s="33">
        <f>'Work 40 Hrs-Full-Time employed'!C20+'Work 20-39 Hrs-Underemployed'!C20</f>
        <v>600705.365300136</v>
      </c>
      <c r="D20" s="33">
        <f>'Work 40 Hrs-Full-Time employed'!D20+'Work 20-39 Hrs-Underemployed'!D20</f>
        <v>1000854.658851895</v>
      </c>
      <c r="E20" s="33">
        <f>'Work 40 Hrs-Full-Time employed'!E20+'Work 20-39 Hrs-Underemployed'!E20</f>
        <v>0.0</v>
      </c>
      <c r="F20" s="33">
        <f>'Work 40 Hrs-Full-Time employed'!F20+'Work 20-39 Hrs-Underemployed'!F20</f>
        <v>0.0</v>
      </c>
      <c r="G20" s="33">
        <f>'Work 40 Hrs-Full-Time employed'!G20+'Work 20-39 Hrs-Underemployed'!G20</f>
        <v>132749.7646740326</v>
      </c>
      <c r="H20" s="33">
        <f>'Work 40 Hrs-Full-Time employed'!H20+'Work 20-39 Hrs-Underemployed'!H20</f>
        <v>74607.4907199779</v>
      </c>
      <c r="I20" s="33">
        <f>'Work 40 Hrs-Full-Time employed'!I20+'Work 20-39 Hrs-Underemployed'!I20</f>
        <v>9751.7483283482</v>
      </c>
      <c r="J20" s="33">
        <f>'Work 40 Hrs-Full-Time employed'!J20+'Work 20-39 Hrs-Underemployed'!J20</f>
        <v>6022.8768524874085</v>
      </c>
      <c r="K20" s="33">
        <f>'Work 40 Hrs-Full-Time employed'!K20+'Work 20-39 Hrs-Underemployed'!K20</f>
        <v>11957.759675422849</v>
      </c>
      <c r="L20" s="182">
        <f>'Work 40 Hrs-Full-Time employed'!L20+'Work 20-39 Hrs-Underemployed'!L20</f>
        <v>137290.4682817046</v>
      </c>
      <c r="M20" s="183">
        <f>'Work 40 Hrs-Full-Time employed'!M20+'Work 20-39 Hrs-Underemployed'!M20</f>
        <v>755164.6379779411</v>
      </c>
      <c r="N20" s="184">
        <f>'Work 40 Hrs-Full-Time employed'!N20+'Work 20-39 Hrs-Underemployed'!N20</f>
        <v>1218775.494706065</v>
      </c>
      <c r="O20" s="41">
        <f t="shared" si="0"/>
        <v>1973940.132684011</v>
      </c>
    </row>
    <row r="21" spans="8:8" ht="16.5" customHeight="1">
      <c r="A21" s="44" t="s">
        <v>42</v>
      </c>
      <c r="B21" s="45" t="s">
        <v>19</v>
      </c>
      <c r="C21" s="33">
        <f>'Work 40 Hrs-Full-Time employed'!C21+'Work 20-39 Hrs-Underemployed'!C21</f>
        <v>2070712.8401548192</v>
      </c>
      <c r="D21" s="33">
        <f>'Work 40 Hrs-Full-Time employed'!D21+'Work 20-39 Hrs-Underemployed'!D21</f>
        <v>1222325.287991599</v>
      </c>
      <c r="E21" s="33">
        <f>'Work 40 Hrs-Full-Time employed'!E21+'Work 20-39 Hrs-Underemployed'!E21</f>
        <v>0.0</v>
      </c>
      <c r="F21" s="33">
        <f>'Work 40 Hrs-Full-Time employed'!F21+'Work 20-39 Hrs-Underemployed'!F21</f>
        <v>0.0</v>
      </c>
      <c r="G21" s="33">
        <f>'Work 40 Hrs-Full-Time employed'!G21+'Work 20-39 Hrs-Underemployed'!G21</f>
        <v>852580.440748059</v>
      </c>
      <c r="H21" s="33">
        <f>'Work 40 Hrs-Full-Time employed'!H21+'Work 20-39 Hrs-Underemployed'!H21</f>
        <v>828450.6395089659</v>
      </c>
      <c r="I21" s="33">
        <f>'Work 40 Hrs-Full-Time employed'!I21+'Work 20-39 Hrs-Underemployed'!I21</f>
        <v>38890.3375052355</v>
      </c>
      <c r="J21" s="33">
        <f>'Work 40 Hrs-Full-Time employed'!J21+'Work 20-39 Hrs-Underemployed'!J21</f>
        <v>35458.94041372626</v>
      </c>
      <c r="K21" s="33">
        <f>'Work 40 Hrs-Full-Time employed'!K21+'Work 20-39 Hrs-Underemployed'!K21</f>
        <v>220633.9342958436</v>
      </c>
      <c r="L21" s="182">
        <f>'Work 40 Hrs-Full-Time employed'!L21+'Work 20-39 Hrs-Underemployed'!L21</f>
        <v>322646.63612253603</v>
      </c>
      <c r="M21" s="183">
        <f>'Work 40 Hrs-Full-Time employed'!M21+'Work 20-39 Hrs-Underemployed'!M21</f>
        <v>3182817.5527039613</v>
      </c>
      <c r="N21" s="184">
        <f>'Work 40 Hrs-Full-Time employed'!N21+'Work 20-39 Hrs-Underemployed'!N21</f>
        <v>2408881.504036828</v>
      </c>
      <c r="O21" s="41">
        <f t="shared" si="0"/>
        <v>5591699.05674079</v>
      </c>
    </row>
    <row r="22" spans="8:8" ht="21.0" customHeight="1">
      <c r="A22" s="46"/>
      <c r="B22" s="47" t="s">
        <v>43</v>
      </c>
      <c r="C22" s="48">
        <f>SUM(C4:C21)</f>
        <v>1.1386415763537927E7</v>
      </c>
      <c r="D22" s="48">
        <f>SUM(D4:D21)</f>
        <v>6495084.893930382</v>
      </c>
      <c r="E22" s="49">
        <f>SUM(E4:E21)</f>
        <v>1.970798840728827E7</v>
      </c>
      <c r="F22" s="49">
        <f>SUM(F4:F21)</f>
        <v>5765684.68238533</v>
      </c>
      <c r="G22" s="50">
        <f>SUM(G4:G21)</f>
        <v>1.056203958760282E7</v>
      </c>
      <c r="H22" s="50">
        <f>SUM(H4:H21)</f>
        <v>9438176.315936074</v>
      </c>
      <c r="I22" s="51">
        <f>SUM(I4:I21)</f>
        <v>544283.1083457323</v>
      </c>
      <c r="J22" s="51">
        <f>SUM(J4:J21)</f>
        <v>234718.61251786616</v>
      </c>
      <c r="K22" s="52">
        <f>SUM(K4:K21)</f>
        <v>2374586.425423689</v>
      </c>
      <c r="L22" s="53">
        <f>SUM(L4:L21)</f>
        <v>2581028.7183212214</v>
      </c>
      <c r="M22" s="54">
        <f>SUM(M4:M21)</f>
        <v>4.457531329219847E7</v>
      </c>
      <c r="N22" s="55">
        <f>SUM(N4:N21)</f>
        <v>2.4514693223090887E7</v>
      </c>
      <c r="O22" s="41">
        <f t="shared" si="0"/>
        <v>6.90900065152894E7</v>
      </c>
    </row>
    <row r="23" spans="8:8" ht="16.5" customHeight="1">
      <c r="M23" s="185"/>
      <c r="N23" s="56"/>
    </row>
    <row r="24" spans="8:8" ht="16.5" customHeight="1">
      <c r="A24" s="57" t="s">
        <v>50</v>
      </c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8"/>
      <c r="N24" s="58"/>
    </row>
    <row r="25" spans="8:8" ht="16.5" customHeight="1">
      <c r="A25" s="6"/>
      <c r="B25" s="7" t="s">
        <v>44</v>
      </c>
      <c r="C25" s="8" t="s">
        <v>22</v>
      </c>
      <c r="D25" s="9"/>
      <c r="E25" s="10" t="s">
        <v>23</v>
      </c>
      <c r="F25" s="11"/>
      <c r="G25" s="12" t="s">
        <v>24</v>
      </c>
      <c r="H25" s="13"/>
      <c r="I25" s="14" t="s">
        <v>20</v>
      </c>
      <c r="J25" s="15"/>
      <c r="K25" s="16" t="s">
        <v>21</v>
      </c>
      <c r="L25" s="17"/>
      <c r="M25" s="59" t="s">
        <v>43</v>
      </c>
      <c r="N25" s="60"/>
    </row>
    <row r="26" spans="8:8" ht="16.5" customHeight="1">
      <c r="A26" s="21"/>
      <c r="B26" s="22"/>
      <c r="C26" s="61" t="s">
        <v>47</v>
      </c>
      <c r="D26" s="62"/>
      <c r="E26" s="61" t="s">
        <v>47</v>
      </c>
      <c r="F26" s="62"/>
      <c r="G26" s="61" t="s">
        <v>47</v>
      </c>
      <c r="H26" s="62"/>
      <c r="I26" s="61" t="s">
        <v>47</v>
      </c>
      <c r="J26" s="62"/>
      <c r="K26" s="61" t="s">
        <v>47</v>
      </c>
      <c r="L26" s="63"/>
      <c r="M26" s="64" t="s">
        <v>47</v>
      </c>
      <c r="N26" s="65"/>
    </row>
    <row r="27" spans="8:8" ht="16.5" customHeight="1">
      <c r="A27" s="31" t="s">
        <v>25</v>
      </c>
      <c r="B27" s="32" t="s">
        <v>2</v>
      </c>
      <c r="C27" s="66">
        <v>1625929.532087872</v>
      </c>
      <c r="D27" s="67"/>
      <c r="E27" s="68">
        <v>1.9707988407288257E7</v>
      </c>
      <c r="F27" s="68"/>
      <c r="G27" s="68">
        <v>775943.7911132125</v>
      </c>
      <c r="H27" s="68"/>
      <c r="I27" s="68">
        <v>151170.80658350856</v>
      </c>
      <c r="J27" s="68"/>
      <c r="K27" s="68">
        <v>1848383.9098621716</v>
      </c>
      <c r="L27" s="68"/>
      <c r="M27" s="69">
        <v>2.4109416446935024E7</v>
      </c>
      <c r="N27" s="70"/>
    </row>
    <row r="28" spans="8:8" ht="16.5" customHeight="1">
      <c r="A28" s="42" t="s">
        <v>26</v>
      </c>
      <c r="B28" s="43" t="s">
        <v>3</v>
      </c>
      <c r="C28" s="66">
        <v>14869.692567175978</v>
      </c>
      <c r="D28" s="67"/>
      <c r="E28" s="68">
        <v>0.0</v>
      </c>
      <c r="F28" s="68"/>
      <c r="G28" s="68">
        <v>82530.11176076278</v>
      </c>
      <c r="H28" s="68"/>
      <c r="I28" s="68">
        <v>4436.789599946346</v>
      </c>
      <c r="J28" s="68"/>
      <c r="K28" s="68">
        <v>1158.009365432275</v>
      </c>
      <c r="L28" s="68"/>
      <c r="M28" s="69">
        <v>102994.60329331738</v>
      </c>
      <c r="N28" s="70"/>
    </row>
    <row r="29" spans="8:8" ht="16.5" customHeight="1">
      <c r="A29" s="42" t="s">
        <v>27</v>
      </c>
      <c r="B29" s="43" t="s">
        <v>4</v>
      </c>
      <c r="C29" s="66">
        <v>653095.4684017962</v>
      </c>
      <c r="D29" s="67"/>
      <c r="E29" s="68">
        <v>0.0</v>
      </c>
      <c r="F29" s="68"/>
      <c r="G29" s="68">
        <v>2131972.545560335</v>
      </c>
      <c r="H29" s="68"/>
      <c r="I29" s="68">
        <v>125464.23604528916</v>
      </c>
      <c r="J29" s="68"/>
      <c r="K29" s="68">
        <v>97450.8257683054</v>
      </c>
      <c r="L29" s="68"/>
      <c r="M29" s="69">
        <v>3007983.0757757258</v>
      </c>
      <c r="N29" s="70"/>
    </row>
    <row r="30" spans="8:8" ht="16.5" customHeight="1">
      <c r="A30" s="42" t="s">
        <v>28</v>
      </c>
      <c r="B30" s="43" t="s">
        <v>5</v>
      </c>
      <c r="C30" s="66">
        <v>0.0</v>
      </c>
      <c r="D30" s="67"/>
      <c r="E30" s="68">
        <v>0.0</v>
      </c>
      <c r="F30" s="68"/>
      <c r="G30" s="68">
        <v>6305.21599429848</v>
      </c>
      <c r="H30" s="68"/>
      <c r="I30" s="68">
        <v>0.0</v>
      </c>
      <c r="J30" s="68"/>
      <c r="K30" s="68">
        <v>823.9198821030168</v>
      </c>
      <c r="L30" s="68"/>
      <c r="M30" s="69">
        <v>7129.135876401497</v>
      </c>
      <c r="N30" s="70"/>
    </row>
    <row r="31" spans="8:8" ht="16.5" customHeight="1">
      <c r="A31" s="42" t="s">
        <v>29</v>
      </c>
      <c r="B31" s="43" t="s">
        <v>6</v>
      </c>
      <c r="C31" s="66">
        <v>36004.31776748593</v>
      </c>
      <c r="D31" s="67"/>
      <c r="E31" s="68">
        <v>0.0</v>
      </c>
      <c r="F31" s="68"/>
      <c r="G31" s="68">
        <v>30725.14979842669</v>
      </c>
      <c r="H31" s="68"/>
      <c r="I31" s="68">
        <v>223.45650729023296</v>
      </c>
      <c r="J31" s="68"/>
      <c r="K31" s="68">
        <v>0.0</v>
      </c>
      <c r="L31" s="68"/>
      <c r="M31" s="69">
        <v>66952.92407320286</v>
      </c>
      <c r="N31" s="70"/>
    </row>
    <row r="32" spans="8:8" ht="16.5" customHeight="1">
      <c r="A32" s="42" t="s">
        <v>30</v>
      </c>
      <c r="B32" s="43" t="s">
        <v>7</v>
      </c>
      <c r="C32" s="66">
        <v>702180.7186291139</v>
      </c>
      <c r="D32" s="67"/>
      <c r="E32" s="68">
        <v>0.0</v>
      </c>
      <c r="F32" s="68"/>
      <c r="G32" s="68">
        <v>822125.8857010821</v>
      </c>
      <c r="H32" s="68"/>
      <c r="I32" s="68">
        <v>44977.76282948009</v>
      </c>
      <c r="J32" s="68"/>
      <c r="K32" s="68">
        <v>12064.505382901021</v>
      </c>
      <c r="L32" s="68"/>
      <c r="M32" s="69">
        <v>1581348.872542577</v>
      </c>
      <c r="N32" s="70"/>
    </row>
    <row r="33" spans="8:8" ht="16.5" customHeight="1">
      <c r="A33" s="42" t="s">
        <v>31</v>
      </c>
      <c r="B33" s="43" t="s">
        <v>8</v>
      </c>
      <c r="C33" s="66">
        <v>515381.80257981335</v>
      </c>
      <c r="D33" s="67"/>
      <c r="E33" s="68">
        <v>0.0</v>
      </c>
      <c r="F33" s="68"/>
      <c r="G33" s="68">
        <v>2935747.6046642493</v>
      </c>
      <c r="H33" s="68"/>
      <c r="I33" s="68">
        <v>70475.19699811161</v>
      </c>
      <c r="J33" s="68"/>
      <c r="K33" s="68">
        <v>69415.90336988204</v>
      </c>
      <c r="L33" s="68"/>
      <c r="M33" s="69">
        <v>3591020.507612056</v>
      </c>
      <c r="N33" s="70"/>
    </row>
    <row r="34" spans="8:8" ht="16.5" customHeight="1">
      <c r="A34" s="42" t="s">
        <v>32</v>
      </c>
      <c r="B34" s="43" t="s">
        <v>9</v>
      </c>
      <c r="C34" s="66">
        <v>5113.275886131511</v>
      </c>
      <c r="D34" s="67"/>
      <c r="E34" s="68">
        <v>0.0</v>
      </c>
      <c r="F34" s="68"/>
      <c r="G34" s="68">
        <v>92446.61518364996</v>
      </c>
      <c r="H34" s="68"/>
      <c r="I34" s="68">
        <v>4285.259734745587</v>
      </c>
      <c r="J34" s="68"/>
      <c r="K34" s="68">
        <v>12663.31553394943</v>
      </c>
      <c r="L34" s="68"/>
      <c r="M34" s="69">
        <v>114508.46633847649</v>
      </c>
      <c r="N34" s="70"/>
    </row>
    <row r="35" spans="8:8" ht="16.5" customHeight="1">
      <c r="A35" s="42" t="s">
        <v>33</v>
      </c>
      <c r="B35" s="43" t="s">
        <v>10</v>
      </c>
      <c r="C35" s="66">
        <v>832922.5965352588</v>
      </c>
      <c r="D35" s="67"/>
      <c r="E35" s="68">
        <v>0.0</v>
      </c>
      <c r="F35" s="68"/>
      <c r="G35" s="68">
        <v>1501104.9946963235</v>
      </c>
      <c r="H35" s="68"/>
      <c r="I35" s="68">
        <v>14141.086278999572</v>
      </c>
      <c r="J35" s="68"/>
      <c r="K35" s="68">
        <v>18755.859503514897</v>
      </c>
      <c r="L35" s="68"/>
      <c r="M35" s="69">
        <v>2366924.537014097</v>
      </c>
      <c r="N35" s="70"/>
    </row>
    <row r="36" spans="8:8" ht="16.5" customHeight="1">
      <c r="A36" s="42" t="s">
        <v>34</v>
      </c>
      <c r="B36" s="43" t="s">
        <v>11</v>
      </c>
      <c r="C36" s="66">
        <v>215514.27917264221</v>
      </c>
      <c r="D36" s="67"/>
      <c r="E36" s="68">
        <v>0.0</v>
      </c>
      <c r="F36" s="68"/>
      <c r="G36" s="68">
        <v>84980.47368045502</v>
      </c>
      <c r="H36" s="68"/>
      <c r="I36" s="68">
        <v>4388.015411721353</v>
      </c>
      <c r="J36" s="68"/>
      <c r="K36" s="68">
        <v>0.0</v>
      </c>
      <c r="L36" s="68"/>
      <c r="M36" s="69">
        <v>304882.7682648186</v>
      </c>
      <c r="N36" s="70"/>
    </row>
    <row r="37" spans="8:8" ht="16.5" customHeight="1">
      <c r="A37" s="42" t="s">
        <v>35</v>
      </c>
      <c r="B37" s="43" t="s">
        <v>12</v>
      </c>
      <c r="C37" s="66">
        <v>319107.41454381304</v>
      </c>
      <c r="D37" s="67"/>
      <c r="E37" s="68">
        <v>0.0</v>
      </c>
      <c r="F37" s="68"/>
      <c r="G37" s="68">
        <v>37313.34222747485</v>
      </c>
      <c r="H37" s="68"/>
      <c r="I37" s="68">
        <v>4102.281009949676</v>
      </c>
      <c r="J37" s="68"/>
      <c r="K37" s="68">
        <v>0.0</v>
      </c>
      <c r="L37" s="68"/>
      <c r="M37" s="69">
        <v>360523.03778123757</v>
      </c>
      <c r="N37" s="70"/>
    </row>
    <row r="38" spans="8:8" ht="16.5" customHeight="1">
      <c r="A38" s="42" t="s">
        <v>36</v>
      </c>
      <c r="B38" s="43" t="s">
        <v>13</v>
      </c>
      <c r="C38" s="66">
        <v>512799.9115194967</v>
      </c>
      <c r="D38" s="67"/>
      <c r="E38" s="68">
        <v>0.0</v>
      </c>
      <c r="F38" s="68"/>
      <c r="G38" s="68">
        <v>49340.16339961835</v>
      </c>
      <c r="H38" s="68"/>
      <c r="I38" s="68">
        <v>834.217279484111</v>
      </c>
      <c r="J38" s="68"/>
      <c r="K38" s="68">
        <v>5536.0637649793525</v>
      </c>
      <c r="L38" s="68"/>
      <c r="M38" s="69">
        <v>568510.3559635786</v>
      </c>
      <c r="N38" s="70"/>
    </row>
    <row r="39" spans="8:8" ht="16.5" customHeight="1">
      <c r="A39" s="42" t="s">
        <v>37</v>
      </c>
      <c r="B39" s="43" t="s">
        <v>14</v>
      </c>
      <c r="C39" s="66">
        <v>0.0</v>
      </c>
      <c r="D39" s="67"/>
      <c r="E39" s="68">
        <v>0.0</v>
      </c>
      <c r="F39" s="68"/>
      <c r="G39" s="68">
        <v>62464.14567561169</v>
      </c>
      <c r="H39" s="68"/>
      <c r="I39" s="68">
        <v>0.0</v>
      </c>
      <c r="J39" s="68"/>
      <c r="K39" s="68">
        <v>1102.6477550704458</v>
      </c>
      <c r="L39" s="68"/>
      <c r="M39" s="69">
        <v>63566.79343068213</v>
      </c>
      <c r="N39" s="70"/>
    </row>
    <row r="40" spans="8:8" ht="16.5" customHeight="1">
      <c r="A40" s="42" t="s">
        <v>38</v>
      </c>
      <c r="B40" s="43" t="s">
        <v>15</v>
      </c>
      <c r="C40" s="66">
        <v>2081079.1998104167</v>
      </c>
      <c r="D40" s="67"/>
      <c r="E40" s="68">
        <v>0.0</v>
      </c>
      <c r="F40" s="68"/>
      <c r="G40" s="68">
        <v>629471.3059521321</v>
      </c>
      <c r="H40" s="68"/>
      <c r="I40" s="68">
        <v>57180.94580219558</v>
      </c>
      <c r="J40" s="68"/>
      <c r="K40" s="68">
        <v>25577.98465901704</v>
      </c>
      <c r="L40" s="68"/>
      <c r="M40" s="69">
        <v>2793309.436223761</v>
      </c>
      <c r="N40" s="70"/>
    </row>
    <row r="41" spans="8:8" ht="16.5" customHeight="1">
      <c r="A41" s="42" t="s">
        <v>39</v>
      </c>
      <c r="B41" s="43" t="s">
        <v>16</v>
      </c>
      <c r="C41" s="66">
        <v>242075.5695143409</v>
      </c>
      <c r="D41" s="67"/>
      <c r="E41" s="68">
        <v>0.0</v>
      </c>
      <c r="F41" s="68"/>
      <c r="G41" s="68">
        <v>98231.92661834523</v>
      </c>
      <c r="H41" s="68"/>
      <c r="I41" s="68">
        <v>5522.544253199646</v>
      </c>
      <c r="J41" s="68"/>
      <c r="K41" s="68">
        <v>8491.112918531417</v>
      </c>
      <c r="L41" s="68"/>
      <c r="M41" s="69">
        <v>354321.1533044172</v>
      </c>
      <c r="N41" s="70"/>
    </row>
    <row r="42" spans="8:8" ht="16.5" customHeight="1">
      <c r="A42" s="42" t="s">
        <v>40</v>
      </c>
      <c r="B42" s="43" t="s">
        <v>17</v>
      </c>
      <c r="C42" s="66">
        <v>958923.7790676124</v>
      </c>
      <c r="D42" s="67"/>
      <c r="E42" s="68">
        <v>0.0</v>
      </c>
      <c r="F42" s="68"/>
      <c r="G42" s="68">
        <v>236006.11015475038</v>
      </c>
      <c r="H42" s="68"/>
      <c r="I42" s="68">
        <v>8438.424178227402</v>
      </c>
      <c r="J42" s="68"/>
      <c r="K42" s="68">
        <v>40570.67368656576</v>
      </c>
      <c r="L42" s="68"/>
      <c r="M42" s="69">
        <v>1243938.987087156</v>
      </c>
      <c r="N42" s="70"/>
    </row>
    <row r="43" spans="8:8" ht="16.5" customHeight="1">
      <c r="A43" s="42" t="s">
        <v>41</v>
      </c>
      <c r="B43" s="43" t="s">
        <v>18</v>
      </c>
      <c r="C43" s="66">
        <v>600705.3653001362</v>
      </c>
      <c r="D43" s="67"/>
      <c r="E43" s="68">
        <v>0.0</v>
      </c>
      <c r="F43" s="68"/>
      <c r="G43" s="68">
        <v>132749.76467403275</v>
      </c>
      <c r="H43" s="68"/>
      <c r="I43" s="68">
        <v>9751.748328348192</v>
      </c>
      <c r="J43" s="68"/>
      <c r="K43" s="68">
        <v>11957.759675422865</v>
      </c>
      <c r="L43" s="68"/>
      <c r="M43" s="69">
        <v>755164.63797794</v>
      </c>
      <c r="N43" s="70"/>
    </row>
    <row r="44" spans="8:8" ht="16.5" customHeight="1">
      <c r="A44" s="44" t="s">
        <v>42</v>
      </c>
      <c r="B44" s="45" t="s">
        <v>19</v>
      </c>
      <c r="C44" s="71">
        <v>2070712.8401548215</v>
      </c>
      <c r="D44" s="72"/>
      <c r="E44" s="68">
        <v>0.0</v>
      </c>
      <c r="F44" s="68"/>
      <c r="G44" s="68">
        <v>852580.4407480597</v>
      </c>
      <c r="H44" s="68"/>
      <c r="I44" s="68">
        <v>38890.33750523548</v>
      </c>
      <c r="J44" s="68"/>
      <c r="K44" s="68">
        <v>220633.93429584408</v>
      </c>
      <c r="L44" s="68"/>
      <c r="M44" s="69">
        <v>3182817.552703961</v>
      </c>
      <c r="N44" s="70"/>
    </row>
    <row r="45" spans="8:8" ht="16.5" customHeight="1">
      <c r="A45" s="46"/>
      <c r="B45" s="47" t="s">
        <v>43</v>
      </c>
      <c r="C45" s="73">
        <v>1.1386415763537927E7</v>
      </c>
      <c r="D45" s="74"/>
      <c r="E45" s="73">
        <v>1.9707988407288257E7</v>
      </c>
      <c r="F45" s="75"/>
      <c r="G45" s="73">
        <v>1.056203958760282E7</v>
      </c>
      <c r="H45" s="75"/>
      <c r="I45" s="73">
        <v>544283.1083457327</v>
      </c>
      <c r="J45" s="75"/>
      <c r="K45" s="73">
        <v>2374586.425423691</v>
      </c>
      <c r="L45" s="75"/>
      <c r="M45" s="76">
        <v>4.4575313292198434E7</v>
      </c>
      <c r="N45" s="77"/>
    </row>
    <row r="46" spans="8:8" ht="16.5" customHeight="1"/>
    <row r="47" spans="8:8" ht="16.5" customHeight="1">
      <c r="A47" s="4" t="s">
        <v>51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5"/>
      <c r="N47" s="5"/>
    </row>
    <row r="48" spans="8:8" ht="16.5" customHeight="1">
      <c r="A48" s="6"/>
      <c r="B48" s="7" t="s">
        <v>44</v>
      </c>
      <c r="C48" s="8" t="s">
        <v>22</v>
      </c>
      <c r="D48" s="9"/>
      <c r="E48" s="10" t="s">
        <v>23</v>
      </c>
      <c r="F48" s="11"/>
      <c r="G48" s="12" t="s">
        <v>24</v>
      </c>
      <c r="H48" s="13"/>
      <c r="I48" s="14" t="s">
        <v>20</v>
      </c>
      <c r="J48" s="15"/>
      <c r="K48" s="16" t="s">
        <v>21</v>
      </c>
      <c r="L48" s="17"/>
      <c r="M48" s="59" t="s">
        <v>43</v>
      </c>
      <c r="N48" s="60"/>
    </row>
    <row r="49" spans="8:8" ht="16.5" customHeight="1">
      <c r="A49" s="21"/>
      <c r="B49" s="22"/>
      <c r="C49" s="66" t="s">
        <v>1</v>
      </c>
      <c r="D49" s="68"/>
      <c r="E49" s="66" t="s">
        <v>1</v>
      </c>
      <c r="F49" s="68"/>
      <c r="G49" s="66" t="s">
        <v>1</v>
      </c>
      <c r="H49" s="68"/>
      <c r="I49" s="66" t="s">
        <v>1</v>
      </c>
      <c r="J49" s="68"/>
      <c r="K49" s="66" t="s">
        <v>1</v>
      </c>
      <c r="L49" s="68"/>
      <c r="M49" s="78" t="s">
        <v>1</v>
      </c>
      <c r="N49" s="79"/>
    </row>
    <row r="50" spans="8:8" ht="16.5" customHeight="1">
      <c r="A50" s="31" t="s">
        <v>25</v>
      </c>
      <c r="B50" s="32" t="s">
        <v>2</v>
      </c>
      <c r="C50" s="66">
        <v>586196.1028907206</v>
      </c>
      <c r="D50" s="68"/>
      <c r="E50" s="66">
        <v>5765684.682385323</v>
      </c>
      <c r="F50" s="68"/>
      <c r="G50" s="66">
        <v>244118.07405521412</v>
      </c>
      <c r="H50" s="68"/>
      <c r="I50" s="66">
        <v>39398.86868200206</v>
      </c>
      <c r="J50" s="68"/>
      <c r="K50" s="66">
        <v>1613419.2926182342</v>
      </c>
      <c r="L50" s="68"/>
      <c r="M50" s="69">
        <v>8248817.020631494</v>
      </c>
      <c r="N50" s="70"/>
    </row>
    <row r="51" spans="8:8" ht="16.5" customHeight="1">
      <c r="A51" s="42" t="s">
        <v>26</v>
      </c>
      <c r="B51" s="43" t="s">
        <v>3</v>
      </c>
      <c r="C51" s="66">
        <v>0.0</v>
      </c>
      <c r="D51" s="68"/>
      <c r="E51" s="66">
        <v>0.0</v>
      </c>
      <c r="F51" s="68"/>
      <c r="G51" s="66">
        <v>8696.80671900721</v>
      </c>
      <c r="H51" s="68"/>
      <c r="I51" s="66">
        <v>0.0</v>
      </c>
      <c r="J51" s="68"/>
      <c r="K51" s="66">
        <v>0.0</v>
      </c>
      <c r="L51" s="68"/>
      <c r="M51" s="69">
        <v>8696.80671900721</v>
      </c>
      <c r="N51" s="70"/>
    </row>
    <row r="52" spans="8:8" ht="16.5" customHeight="1">
      <c r="A52" s="42" t="s">
        <v>27</v>
      </c>
      <c r="B52" s="43" t="s">
        <v>4</v>
      </c>
      <c r="C52" s="66">
        <v>170444.91713278386</v>
      </c>
      <c r="D52" s="68"/>
      <c r="E52" s="66">
        <v>0.0</v>
      </c>
      <c r="F52" s="68"/>
      <c r="G52" s="66">
        <v>1515545.298361105</v>
      </c>
      <c r="H52" s="68"/>
      <c r="I52" s="66">
        <v>42002.38254517891</v>
      </c>
      <c r="J52" s="68"/>
      <c r="K52" s="66">
        <v>185892.27084014897</v>
      </c>
      <c r="L52" s="68"/>
      <c r="M52" s="69">
        <v>1913884.8688792167</v>
      </c>
      <c r="N52" s="70"/>
    </row>
    <row r="53" spans="8:8" ht="16.5" customHeight="1">
      <c r="A53" s="42" t="s">
        <v>28</v>
      </c>
      <c r="B53" s="43" t="s">
        <v>5</v>
      </c>
      <c r="C53" s="66">
        <v>0.0</v>
      </c>
      <c r="D53" s="68"/>
      <c r="E53" s="66">
        <v>0.0</v>
      </c>
      <c r="F53" s="68"/>
      <c r="G53" s="66">
        <v>0.0</v>
      </c>
      <c r="H53" s="68"/>
      <c r="I53" s="66">
        <v>0.0</v>
      </c>
      <c r="J53" s="68"/>
      <c r="K53" s="66">
        <v>0.0</v>
      </c>
      <c r="L53" s="68"/>
      <c r="M53" s="69">
        <v>0.0</v>
      </c>
      <c r="N53" s="70"/>
    </row>
    <row r="54" spans="8:8" ht="16.5" customHeight="1">
      <c r="A54" s="42" t="s">
        <v>29</v>
      </c>
      <c r="B54" s="43" t="s">
        <v>6</v>
      </c>
      <c r="C54" s="66">
        <v>7310.911941064443</v>
      </c>
      <c r="D54" s="68"/>
      <c r="E54" s="66">
        <v>0.0</v>
      </c>
      <c r="F54" s="68"/>
      <c r="G54" s="66">
        <v>8065.958753177856</v>
      </c>
      <c r="H54" s="68"/>
      <c r="I54" s="66">
        <v>0.0</v>
      </c>
      <c r="J54" s="68"/>
      <c r="K54" s="66">
        <v>1281.7205464381195</v>
      </c>
      <c r="L54" s="68"/>
      <c r="M54" s="69">
        <v>16658.59124068042</v>
      </c>
      <c r="N54" s="70"/>
    </row>
    <row r="55" spans="8:8" ht="16.5" customHeight="1">
      <c r="A55" s="42" t="s">
        <v>30</v>
      </c>
      <c r="B55" s="43" t="s">
        <v>7</v>
      </c>
      <c r="C55" s="66">
        <v>19787.590160446438</v>
      </c>
      <c r="D55" s="68"/>
      <c r="E55" s="66">
        <v>0.0</v>
      </c>
      <c r="F55" s="68"/>
      <c r="G55" s="66">
        <v>11006.429830769419</v>
      </c>
      <c r="H55" s="68"/>
      <c r="I55" s="66">
        <v>0.0</v>
      </c>
      <c r="J55" s="68"/>
      <c r="K55" s="66">
        <v>1804.953895370561</v>
      </c>
      <c r="L55" s="68"/>
      <c r="M55" s="69">
        <v>32598.97388658642</v>
      </c>
      <c r="N55" s="70"/>
    </row>
    <row r="56" spans="8:8" ht="16.5" customHeight="1">
      <c r="A56" s="42" t="s">
        <v>31</v>
      </c>
      <c r="B56" s="43" t="s">
        <v>8</v>
      </c>
      <c r="C56" s="66">
        <v>791406.359778487</v>
      </c>
      <c r="D56" s="68"/>
      <c r="E56" s="66">
        <v>0.0</v>
      </c>
      <c r="F56" s="68"/>
      <c r="G56" s="66">
        <v>5434084.535270136</v>
      </c>
      <c r="H56" s="68"/>
      <c r="I56" s="66">
        <v>47969.06705209488</v>
      </c>
      <c r="J56" s="68"/>
      <c r="K56" s="66">
        <v>150313.9833643881</v>
      </c>
      <c r="L56" s="68"/>
      <c r="M56" s="69">
        <v>6423773.9454651065</v>
      </c>
      <c r="N56" s="70"/>
    </row>
    <row r="57" spans="8:8" ht="16.5" customHeight="1">
      <c r="A57" s="42" t="s">
        <v>32</v>
      </c>
      <c r="B57" s="43" t="s">
        <v>9</v>
      </c>
      <c r="C57" s="66">
        <v>2599.3037292937765</v>
      </c>
      <c r="D57" s="68"/>
      <c r="E57" s="66">
        <v>0.0</v>
      </c>
      <c r="F57" s="68"/>
      <c r="G57" s="66">
        <v>720800.2716636765</v>
      </c>
      <c r="H57" s="68"/>
      <c r="I57" s="66">
        <v>11335.214484177239</v>
      </c>
      <c r="J57" s="68"/>
      <c r="K57" s="66">
        <v>85388.83712406797</v>
      </c>
      <c r="L57" s="68"/>
      <c r="M57" s="69">
        <v>820123.6270012155</v>
      </c>
      <c r="N57" s="70"/>
    </row>
    <row r="58" spans="8:8" ht="16.5" customHeight="1">
      <c r="A58" s="42" t="s">
        <v>33</v>
      </c>
      <c r="B58" s="43" t="s">
        <v>10</v>
      </c>
      <c r="C58" s="66">
        <v>14560.25806896291</v>
      </c>
      <c r="D58" s="68"/>
      <c r="E58" s="66">
        <v>0.0</v>
      </c>
      <c r="F58" s="68"/>
      <c r="G58" s="66">
        <v>8594.56149657471</v>
      </c>
      <c r="H58" s="68"/>
      <c r="I58" s="66">
        <v>0.0</v>
      </c>
      <c r="J58" s="68"/>
      <c r="K58" s="66">
        <v>0.0</v>
      </c>
      <c r="L58" s="68"/>
      <c r="M58" s="69">
        <v>23154.81956553762</v>
      </c>
      <c r="N58" s="70"/>
    </row>
    <row r="59" spans="8:8" ht="16.5" customHeight="1">
      <c r="A59" s="42" t="s">
        <v>34</v>
      </c>
      <c r="B59" s="43" t="s">
        <v>11</v>
      </c>
      <c r="C59" s="66">
        <v>76491.87980688116</v>
      </c>
      <c r="D59" s="68"/>
      <c r="E59" s="66">
        <v>0.0</v>
      </c>
      <c r="F59" s="68"/>
      <c r="G59" s="66">
        <v>5759.198722089417</v>
      </c>
      <c r="H59" s="68"/>
      <c r="I59" s="66">
        <v>1309.2953994440745</v>
      </c>
      <c r="J59" s="68"/>
      <c r="K59" s="66">
        <v>0.0</v>
      </c>
      <c r="L59" s="68"/>
      <c r="M59" s="69">
        <v>83560.37392841466</v>
      </c>
      <c r="N59" s="70"/>
    </row>
    <row r="60" spans="8:8" ht="16.5" customHeight="1">
      <c r="A60" s="42" t="s">
        <v>35</v>
      </c>
      <c r="B60" s="43" t="s">
        <v>12</v>
      </c>
      <c r="C60" s="66">
        <v>79664.76628193946</v>
      </c>
      <c r="D60" s="68"/>
      <c r="E60" s="66">
        <v>0.0</v>
      </c>
      <c r="F60" s="68"/>
      <c r="G60" s="66">
        <v>4733.075598788193</v>
      </c>
      <c r="H60" s="68"/>
      <c r="I60" s="66">
        <v>0.0</v>
      </c>
      <c r="J60" s="68"/>
      <c r="K60" s="66">
        <v>0.0</v>
      </c>
      <c r="L60" s="68"/>
      <c r="M60" s="69">
        <v>84397.84188072765</v>
      </c>
      <c r="N60" s="70"/>
    </row>
    <row r="61" spans="8:8" ht="16.5" customHeight="1">
      <c r="A61" s="42" t="s">
        <v>36</v>
      </c>
      <c r="B61" s="43" t="s">
        <v>13</v>
      </c>
      <c r="C61" s="66">
        <v>308185.33336304425</v>
      </c>
      <c r="D61" s="68"/>
      <c r="E61" s="66">
        <v>0.0</v>
      </c>
      <c r="F61" s="68"/>
      <c r="G61" s="66">
        <v>4378.516569151778</v>
      </c>
      <c r="H61" s="68"/>
      <c r="I61" s="66">
        <v>0.0</v>
      </c>
      <c r="J61" s="68"/>
      <c r="K61" s="66">
        <v>3005.757912578803</v>
      </c>
      <c r="L61" s="68"/>
      <c r="M61" s="69">
        <v>315569.60784477484</v>
      </c>
      <c r="N61" s="70"/>
    </row>
    <row r="62" spans="8:8" ht="16.5" customHeight="1">
      <c r="A62" s="42" t="s">
        <v>37</v>
      </c>
      <c r="B62" s="43" t="s">
        <v>14</v>
      </c>
      <c r="C62" s="66">
        <v>0.0</v>
      </c>
      <c r="D62" s="68"/>
      <c r="E62" s="66">
        <v>0.0</v>
      </c>
      <c r="F62" s="68"/>
      <c r="G62" s="66">
        <v>2613.622606886645</v>
      </c>
      <c r="H62" s="68"/>
      <c r="I62" s="66">
        <v>0.0</v>
      </c>
      <c r="J62" s="68"/>
      <c r="K62" s="66">
        <v>0.0</v>
      </c>
      <c r="L62" s="68"/>
      <c r="M62" s="69">
        <v>2613.622606886645</v>
      </c>
      <c r="N62" s="70"/>
    </row>
    <row r="63" spans="8:8" ht="23.25" customHeight="1">
      <c r="A63" s="42" t="s">
        <v>38</v>
      </c>
      <c r="B63" s="43" t="s">
        <v>15</v>
      </c>
      <c r="C63" s="66">
        <v>1085511.4810524676</v>
      </c>
      <c r="D63" s="68"/>
      <c r="E63" s="66">
        <v>0.0</v>
      </c>
      <c r="F63" s="68"/>
      <c r="G63" s="66">
        <v>365520.82762475626</v>
      </c>
      <c r="H63" s="68"/>
      <c r="I63" s="66">
        <v>47654.94840971268</v>
      </c>
      <c r="J63" s="68"/>
      <c r="K63" s="66">
        <v>55589.69348625536</v>
      </c>
      <c r="L63" s="68"/>
      <c r="M63" s="69">
        <v>1554276.950573192</v>
      </c>
      <c r="N63" s="70"/>
    </row>
    <row r="64" spans="8:8" ht="33.75" customHeight="1">
      <c r="A64" s="42" t="s">
        <v>39</v>
      </c>
      <c r="B64" s="43" t="s">
        <v>16</v>
      </c>
      <c r="C64" s="66">
        <v>44779.13078153534</v>
      </c>
      <c r="D64" s="68"/>
      <c r="E64" s="66">
        <v>0.0</v>
      </c>
      <c r="F64" s="68"/>
      <c r="G64" s="66">
        <v>30224.7368591223</v>
      </c>
      <c r="H64" s="68"/>
      <c r="I64" s="66">
        <v>0.0</v>
      </c>
      <c r="J64" s="68"/>
      <c r="K64" s="66">
        <v>5093.470163823896</v>
      </c>
      <c r="L64" s="68"/>
      <c r="M64" s="69">
        <v>80097.33780448153</v>
      </c>
      <c r="N64" s="70"/>
    </row>
    <row r="65" spans="8:8" ht="16.5" customHeight="1">
      <c r="A65" s="42" t="s">
        <v>40</v>
      </c>
      <c r="B65" s="43" t="s">
        <v>17</v>
      </c>
      <c r="C65" s="66">
        <v>1084966.9120992585</v>
      </c>
      <c r="D65" s="68"/>
      <c r="E65" s="66">
        <v>0.0</v>
      </c>
      <c r="F65" s="68"/>
      <c r="G65" s="66">
        <v>170976.2715766817</v>
      </c>
      <c r="H65" s="68"/>
      <c r="I65" s="66">
        <v>3567.018679042666</v>
      </c>
      <c r="J65" s="68"/>
      <c r="K65" s="66">
        <v>19301.633965675563</v>
      </c>
      <c r="L65" s="68"/>
      <c r="M65" s="69">
        <v>1278811.8363206584</v>
      </c>
      <c r="N65" s="70"/>
    </row>
    <row r="66" spans="8:8" ht="16.5" customHeight="1">
      <c r="A66" s="42" t="s">
        <v>41</v>
      </c>
      <c r="B66" s="43" t="s">
        <v>18</v>
      </c>
      <c r="C66" s="66">
        <v>1000854.6588518952</v>
      </c>
      <c r="D66" s="68"/>
      <c r="E66" s="66">
        <v>0.0</v>
      </c>
      <c r="F66" s="68"/>
      <c r="G66" s="66">
        <v>74607.4907199779</v>
      </c>
      <c r="H66" s="68"/>
      <c r="I66" s="66">
        <v>6022.8768524874085</v>
      </c>
      <c r="J66" s="68"/>
      <c r="K66" s="66">
        <v>137290.46828170458</v>
      </c>
      <c r="L66" s="68"/>
      <c r="M66" s="69">
        <v>1218775.4947060652</v>
      </c>
      <c r="N66" s="70"/>
    </row>
    <row r="67" spans="8:8" ht="16.5" customHeight="1">
      <c r="A67" s="42" t="s">
        <v>42</v>
      </c>
      <c r="B67" s="43" t="s">
        <v>19</v>
      </c>
      <c r="C67" s="66">
        <v>1222325.2879915994</v>
      </c>
      <c r="D67" s="68"/>
      <c r="E67" s="66">
        <v>0.0</v>
      </c>
      <c r="F67" s="68"/>
      <c r="G67" s="66">
        <v>828450.6395089654</v>
      </c>
      <c r="H67" s="68"/>
      <c r="I67" s="66">
        <v>35458.940413726225</v>
      </c>
      <c r="J67" s="68"/>
      <c r="K67" s="66">
        <v>322646.63612253545</v>
      </c>
      <c r="L67" s="68"/>
      <c r="M67" s="69">
        <v>2408881.504036826</v>
      </c>
      <c r="N67" s="70"/>
    </row>
    <row r="68" spans="8:8" s="80" ht="16.5" customFormat="1" customHeight="1">
      <c r="A68" s="81"/>
      <c r="B68" s="82" t="s">
        <v>43</v>
      </c>
      <c r="C68" s="83">
        <f>SUM(C50:D67)</f>
        <v>6495084.89393038</v>
      </c>
      <c r="D68" s="84"/>
      <c r="E68" s="83">
        <f t="shared" si="1" ref="E68:N68">SUM(E50:F67)</f>
        <v>5765684.682385323</v>
      </c>
      <c r="F68" s="84"/>
      <c r="G68" s="83">
        <f t="shared" si="2" ref="G68:N68">SUM(G50:H67)</f>
        <v>9438176.315936081</v>
      </c>
      <c r="H68" s="84"/>
      <c r="I68" s="83">
        <f t="shared" si="3" ref="I68:N68">SUM(I50:J67)</f>
        <v>234718.61251786613</v>
      </c>
      <c r="J68" s="84"/>
      <c r="K68" s="83">
        <f t="shared" si="4" ref="K68:N68">SUM(K50:L67)</f>
        <v>2581028.7183212214</v>
      </c>
      <c r="L68" s="85"/>
      <c r="M68" s="76">
        <f t="shared" si="5" ref="M68:N68">SUM(M50:N67)</f>
        <v>2.4514693223090872E7</v>
      </c>
      <c r="N68" s="77"/>
      <c r="O68" s="86"/>
    </row>
    <row r="69" spans="8:8" ht="16.5" customHeight="1">
      <c r="A69" s="87"/>
      <c r="B69" s="88"/>
      <c r="C69" s="89"/>
      <c r="D69" s="90"/>
      <c r="E69" s="89"/>
      <c r="F69" s="90"/>
      <c r="G69" s="89"/>
      <c r="H69" s="90"/>
      <c r="I69" s="89"/>
      <c r="J69" s="90"/>
      <c r="K69" s="89"/>
      <c r="L69" s="90"/>
      <c r="M69" s="89"/>
      <c r="N69" s="90"/>
    </row>
    <row r="70" spans="8:8" ht="16.5" customHeight="1">
      <c r="A70" s="87"/>
      <c r="B70" s="88"/>
      <c r="C70" s="89"/>
      <c r="D70" s="90"/>
      <c r="E70" s="89"/>
      <c r="F70" s="90"/>
      <c r="G70" s="89"/>
      <c r="H70" s="90"/>
      <c r="I70" s="89"/>
      <c r="J70" s="90"/>
      <c r="K70" s="89"/>
      <c r="L70" s="90"/>
      <c r="M70" s="89"/>
      <c r="N70" s="90"/>
    </row>
    <row r="71" spans="8:8" ht="16.5" customHeight="1">
      <c r="A71" s="4" t="s">
        <v>52</v>
      </c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</row>
    <row r="72" spans="8:8" ht="16.5" customHeight="1">
      <c r="A72" s="6"/>
      <c r="B72" s="91" t="s">
        <v>44</v>
      </c>
      <c r="C72" s="92" t="s">
        <v>22</v>
      </c>
      <c r="D72" s="93"/>
      <c r="E72" s="94" t="s">
        <v>23</v>
      </c>
      <c r="F72" s="95"/>
      <c r="G72" s="96" t="s">
        <v>24</v>
      </c>
      <c r="H72" s="97"/>
      <c r="I72" s="98" t="s">
        <v>20</v>
      </c>
      <c r="J72" s="99"/>
      <c r="K72" s="100" t="s">
        <v>21</v>
      </c>
      <c r="L72" s="101"/>
      <c r="M72" s="102" t="s">
        <v>43</v>
      </c>
      <c r="N72" s="102"/>
    </row>
    <row r="73" spans="8:8" ht="16.5" customHeight="1">
      <c r="A73" s="21"/>
      <c r="B73" s="103"/>
      <c r="C73" s="104" t="s">
        <v>0</v>
      </c>
      <c r="D73" s="104" t="s">
        <v>1</v>
      </c>
      <c r="E73" s="105" t="s">
        <v>0</v>
      </c>
      <c r="F73" s="105" t="s">
        <v>1</v>
      </c>
      <c r="G73" s="106" t="s">
        <v>0</v>
      </c>
      <c r="H73" s="106" t="s">
        <v>1</v>
      </c>
      <c r="I73" s="107" t="s">
        <v>0</v>
      </c>
      <c r="J73" s="107" t="s">
        <v>1</v>
      </c>
      <c r="K73" s="108" t="s">
        <v>0</v>
      </c>
      <c r="L73" s="108" t="s">
        <v>1</v>
      </c>
      <c r="M73" s="109" t="s">
        <v>0</v>
      </c>
      <c r="N73" s="109" t="s">
        <v>1</v>
      </c>
    </row>
    <row r="74" spans="8:8" ht="16.5" customHeight="1">
      <c r="A74" s="159" t="s">
        <v>25</v>
      </c>
      <c r="B74" s="160" t="s">
        <v>2</v>
      </c>
      <c r="C74" s="110">
        <f>100*C4/C$22</f>
        <v>14.279555268783508</v>
      </c>
      <c r="D74" s="110">
        <f t="shared" si="6" ref="D74">100*D4/D$22</f>
        <v>9.0252261897072</v>
      </c>
      <c r="E74" s="111">
        <f t="shared" si="7" ref="E74:N74">100*E4/E$22</f>
        <v>100.0</v>
      </c>
      <c r="F74" s="111">
        <f t="shared" si="7"/>
        <v>100.0</v>
      </c>
      <c r="G74" s="112">
        <f t="shared" si="7"/>
        <v>7.346533637536967</v>
      </c>
      <c r="H74" s="112">
        <f t="shared" si="7"/>
        <v>2.586496224307953</v>
      </c>
      <c r="I74" s="113">
        <f t="shared" si="7"/>
        <v>27.77429691745706</v>
      </c>
      <c r="J74" s="113">
        <f t="shared" si="7"/>
        <v>16.785574973950165</v>
      </c>
      <c r="K74" s="114">
        <f t="shared" si="7"/>
        <v>77.84024578226796</v>
      </c>
      <c r="L74" s="114">
        <f t="shared" si="7"/>
        <v>62.5107067257915</v>
      </c>
      <c r="M74" s="115">
        <f t="shared" si="7"/>
        <v>54.08692539947813</v>
      </c>
      <c r="N74" s="115">
        <f t="shared" si="7"/>
        <v>33.64846113130949</v>
      </c>
    </row>
    <row r="75" spans="8:8" ht="16.5" customHeight="1">
      <c r="A75" s="167" t="s">
        <v>26</v>
      </c>
      <c r="B75" s="168" t="s">
        <v>3</v>
      </c>
      <c r="C75" s="110">
        <f t="shared" si="8" ref="C75:D76">100*C5/C$22</f>
        <v>0.13059151251785828</v>
      </c>
      <c r="D75" s="110">
        <f t="shared" si="8"/>
        <v>0.0</v>
      </c>
      <c r="E75" s="111">
        <f t="shared" si="9" ref="E75:N75">100*E5/E$22</f>
        <v>0.0</v>
      </c>
      <c r="F75" s="111">
        <f t="shared" si="9"/>
        <v>0.0</v>
      </c>
      <c r="G75" s="112">
        <f t="shared" si="9"/>
        <v>0.781384230538507</v>
      </c>
      <c r="H75" s="112">
        <f t="shared" si="9"/>
        <v>0.09214499102250205</v>
      </c>
      <c r="I75" s="113">
        <f t="shared" si="9"/>
        <v>0.8151620970621902</v>
      </c>
      <c r="J75" s="113">
        <f t="shared" si="9"/>
        <v>0.0</v>
      </c>
      <c r="K75" s="114">
        <f t="shared" si="9"/>
        <v>0.04876678115540311</v>
      </c>
      <c r="L75" s="114">
        <f t="shared" si="9"/>
        <v>0.0</v>
      </c>
      <c r="M75" s="115">
        <f t="shared" si="9"/>
        <v>0.23105749727022878</v>
      </c>
      <c r="N75" s="115">
        <f t="shared" si="9"/>
        <v>0.0354758945578626</v>
      </c>
    </row>
    <row r="76" spans="8:8" ht="16.5" customHeight="1">
      <c r="A76" s="167" t="s">
        <v>27</v>
      </c>
      <c r="B76" s="168" t="s">
        <v>4</v>
      </c>
      <c r="C76" s="110">
        <f t="shared" si="8"/>
        <v>5.735742326335621</v>
      </c>
      <c r="D76" s="110">
        <f t="shared" si="8"/>
        <v>2.6242138465667115</v>
      </c>
      <c r="E76" s="111">
        <f t="shared" si="10" ref="E76:N76">100*E6/E$22</f>
        <v>0.0</v>
      </c>
      <c r="F76" s="111">
        <f t="shared" si="10"/>
        <v>0.0</v>
      </c>
      <c r="G76" s="112">
        <f t="shared" si="10"/>
        <v>20.185235321999112</v>
      </c>
      <c r="H76" s="112">
        <f t="shared" si="10"/>
        <v>16.057607398180863</v>
      </c>
      <c r="I76" s="113">
        <f t="shared" si="10"/>
        <v>23.051282342128737</v>
      </c>
      <c r="J76" s="113">
        <f t="shared" si="10"/>
        <v>17.894781370174382</v>
      </c>
      <c r="K76" s="114">
        <f t="shared" si="10"/>
        <v>4.103907304654856</v>
      </c>
      <c r="L76" s="114">
        <f t="shared" si="10"/>
        <v>7.202255035777306</v>
      </c>
      <c r="M76" s="115">
        <f t="shared" si="10"/>
        <v>6.7480918329343185</v>
      </c>
      <c r="N76" s="115">
        <f t="shared" si="10"/>
        <v>7.807092878798474</v>
      </c>
    </row>
    <row r="77" spans="8:8" ht="16.5" customHeight="1">
      <c r="A77" s="42" t="s">
        <v>28</v>
      </c>
      <c r="B77" s="43" t="s">
        <v>5</v>
      </c>
      <c r="C77" s="110"/>
      <c r="D77" s="110"/>
      <c r="E77" s="111"/>
      <c r="F77" s="111"/>
      <c r="G77" s="112">
        <f>100*G7/G$22</f>
        <v>0.05969695475956385</v>
      </c>
      <c r="H77" s="112">
        <f>100*H7/H$22</f>
        <v>0.0</v>
      </c>
      <c r="I77" s="113"/>
      <c r="J77" s="113"/>
      <c r="K77" s="114">
        <f>100*K7/K$22</f>
        <v>0.03469740554741055</v>
      </c>
      <c r="L77" s="114">
        <f>100*L7/L$22</f>
        <v>0.0</v>
      </c>
      <c r="M77" s="115">
        <f>100*M7/M$22</f>
        <v>0.015993462187621293</v>
      </c>
      <c r="N77" s="115">
        <f>100*N7/N$22</f>
        <v>0.0</v>
      </c>
    </row>
    <row r="78" spans="8:8" ht="16.5" customHeight="1">
      <c r="A78" s="42" t="s">
        <v>29</v>
      </c>
      <c r="B78" s="43" t="s">
        <v>6</v>
      </c>
      <c r="C78" s="110">
        <f>100*C8/C$22</f>
        <v>0.3162041375898154</v>
      </c>
      <c r="D78" s="110">
        <f>100*D8/D$22</f>
        <v>0.1125606833545231</v>
      </c>
      <c r="E78" s="111"/>
      <c r="F78" s="111"/>
      <c r="G78" s="112">
        <f>100*G8/G$22</f>
        <v>0.2909016723861773</v>
      </c>
      <c r="H78" s="112">
        <f>100*H8/H$22</f>
        <v>0.08546098825849145</v>
      </c>
      <c r="I78" s="113">
        <f>100*I8/I$22</f>
        <v>0.04105519790415614</v>
      </c>
      <c r="J78" s="113">
        <f>100*J8/J$22</f>
        <v>0.0</v>
      </c>
      <c r="K78" s="114">
        <f>100*K8/K$22</f>
        <v>0.0</v>
      </c>
      <c r="L78" s="114">
        <f>100*L8/L$22</f>
        <v>0.04965929039610956</v>
      </c>
      <c r="M78" s="115">
        <f>100*M8/M$22</f>
        <v>0.1502018025859189</v>
      </c>
      <c r="N78" s="115">
        <f>100*N8/N$22</f>
        <v>0.06795349666048195</v>
      </c>
    </row>
    <row r="79" spans="8:8" ht="16.5" customHeight="1">
      <c r="A79" s="42" t="s">
        <v>30</v>
      </c>
      <c r="B79" s="43" t="s">
        <v>7</v>
      </c>
      <c r="C79" s="110">
        <f>100*C9/C$22</f>
        <v>6.16682837875697</v>
      </c>
      <c r="D79" s="110">
        <f>100*D9/D$22</f>
        <v>0.30465483490351</v>
      </c>
      <c r="E79" s="111"/>
      <c r="F79" s="111"/>
      <c r="G79" s="112">
        <f>100*G9/G$22</f>
        <v>7.783779627810248</v>
      </c>
      <c r="H79" s="112">
        <f>100*H9/H$22</f>
        <v>0.11661606503562981</v>
      </c>
      <c r="I79" s="113">
        <f>100*I9/I$22</f>
        <v>8.26367053098218</v>
      </c>
      <c r="J79" s="113">
        <f>100*J9/J$22</f>
        <v>0.0</v>
      </c>
      <c r="K79" s="114">
        <f>100*K9/K$22</f>
        <v>0.5080676472219112</v>
      </c>
      <c r="L79" s="114">
        <f>100*L9/L$22</f>
        <v>0.06993156963183875</v>
      </c>
      <c r="M79" s="115">
        <f>100*M9/M$22</f>
        <v>3.5475889135687693</v>
      </c>
      <c r="N79" s="115">
        <f>100*N9/N$22</f>
        <v>0.13297728668242437</v>
      </c>
    </row>
    <row r="80" spans="8:8" ht="16.5" customHeight="1">
      <c r="A80" s="42" t="s">
        <v>31</v>
      </c>
      <c r="B80" s="43" t="s">
        <v>8</v>
      </c>
      <c r="C80" s="110">
        <f>100*C10/C$22</f>
        <v>4.526286526706601</v>
      </c>
      <c r="D80" s="110">
        <f>100*D10/D$22</f>
        <v>12.184696161832333</v>
      </c>
      <c r="E80" s="111"/>
      <c r="F80" s="111"/>
      <c r="G80" s="112">
        <f>100*G10/G$22</f>
        <v>27.79527174003478</v>
      </c>
      <c r="H80" s="112">
        <f>100*H10/H$22</f>
        <v>57.575577668482886</v>
      </c>
      <c r="I80" s="113">
        <f>100*I10/I$22</f>
        <v>12.948260917431462</v>
      </c>
      <c r="J80" s="113">
        <f>100*J10/J$22</f>
        <v>20.436839898430986</v>
      </c>
      <c r="K80" s="114">
        <f>100*K10/K$22</f>
        <v>2.923283929642462</v>
      </c>
      <c r="L80" s="114">
        <f>100*L10/L$22</f>
        <v>5.823801273399114</v>
      </c>
      <c r="M80" s="115">
        <f>100*M10/M$22</f>
        <v>8.056074635016754</v>
      </c>
      <c r="N80" s="115">
        <f>100*N10/N$22</f>
        <v>26.203770477594336</v>
      </c>
    </row>
    <row r="81" spans="8:8" ht="16.5" customHeight="1">
      <c r="A81" s="42" t="s">
        <v>32</v>
      </c>
      <c r="B81" s="43" t="s">
        <v>9</v>
      </c>
      <c r="C81" s="110">
        <f>100*C11/C$22</f>
        <v>0.04490680818546485</v>
      </c>
      <c r="D81" s="110">
        <f>100*D11/D$22</f>
        <v>0.040019549732487926</v>
      </c>
      <c r="E81" s="111"/>
      <c r="F81" s="111"/>
      <c r="G81" s="112">
        <f>100*G11/G$22</f>
        <v>0.8752723791355517</v>
      </c>
      <c r="H81" s="112">
        <f>100*H11/H$22</f>
        <v>7.637071480076365</v>
      </c>
      <c r="I81" s="113">
        <f>100*I11/I$22</f>
        <v>0.7873218310540632</v>
      </c>
      <c r="J81" s="113">
        <f>100*J11/J$22</f>
        <v>4.82927807155235</v>
      </c>
      <c r="K81" s="114">
        <f>100*K11/K$22</f>
        <v>0.5332850974960812</v>
      </c>
      <c r="L81" s="114">
        <f>100*L11/L$22</f>
        <v>3.308325727565223</v>
      </c>
      <c r="M81" s="115">
        <f>100*M11/M$22</f>
        <v>0.25688763102539464</v>
      </c>
      <c r="N81" s="115">
        <f>100*N11/N$22</f>
        <v>3.345437038668405</v>
      </c>
    </row>
    <row r="82" spans="8:8" ht="16.5" customHeight="1">
      <c r="A82" s="42" t="s">
        <v>33</v>
      </c>
      <c r="B82" s="43" t="s">
        <v>10</v>
      </c>
      <c r="C82" s="110">
        <f>100*C12/C$22</f>
        <v>7.3150551835853355</v>
      </c>
      <c r="D82" s="110">
        <f>100*D12/D$22</f>
        <v>0.22417348359171385</v>
      </c>
      <c r="E82" s="111"/>
      <c r="F82" s="111"/>
      <c r="G82" s="112">
        <f>100*G12/G$22</f>
        <v>14.212264423419164</v>
      </c>
      <c r="H82" s="112">
        <f>100*H12/H$22</f>
        <v>0.09106167557034354</v>
      </c>
      <c r="I82" s="113">
        <f>100*I12/I$22</f>
        <v>2.5981122805701786</v>
      </c>
      <c r="J82" s="113">
        <f>100*J12/J$22</f>
        <v>0.0</v>
      </c>
      <c r="K82" s="114">
        <f>100*K12/K$22</f>
        <v>0.7898579433750594</v>
      </c>
      <c r="L82" s="114">
        <f>100*L12/L$22</f>
        <v>0.0</v>
      </c>
      <c r="M82" s="115">
        <f>100*M12/M$22</f>
        <v>5.309944815190687</v>
      </c>
      <c r="N82" s="115">
        <f>100*N12/N$22</f>
        <v>0.09445282204766758</v>
      </c>
    </row>
    <row r="83" spans="8:8" ht="16.5" customHeight="1">
      <c r="A83" s="42" t="s">
        <v>34</v>
      </c>
      <c r="B83" s="43" t="s">
        <v>11</v>
      </c>
      <c r="C83" s="110">
        <f>100*C13/C$22</f>
        <v>1.8927315113749126</v>
      </c>
      <c r="D83" s="110">
        <f>100*D13/D$22</f>
        <v>1.1776886839210123</v>
      </c>
      <c r="E83" s="111"/>
      <c r="F83" s="111"/>
      <c r="G83" s="112">
        <f>100*G13/G$22</f>
        <v>0.8045839345290916</v>
      </c>
      <c r="H83" s="112">
        <f>100*H13/H$22</f>
        <v>0.06102024935013323</v>
      </c>
      <c r="I83" s="113">
        <f>100*I13/I$22</f>
        <v>0.8062009172134831</v>
      </c>
      <c r="J83" s="113">
        <f>100*J13/J$22</f>
        <v>0.5578149024481004</v>
      </c>
      <c r="K83" s="114"/>
      <c r="L83" s="114"/>
      <c r="M83" s="115">
        <f>100*M13/M$22</f>
        <v>0.683972238773203</v>
      </c>
      <c r="N83" s="115">
        <f>100*N13/N$22</f>
        <v>0.34085833001453797</v>
      </c>
    </row>
    <row r="84" spans="8:8" ht="16.5" customHeight="1">
      <c r="A84" s="42" t="s">
        <v>35</v>
      </c>
      <c r="B84" s="43" t="s">
        <v>12</v>
      </c>
      <c r="C84" s="110">
        <f>100*C14/C$22</f>
        <v>2.8025273375812625</v>
      </c>
      <c r="D84" s="110">
        <f>100*D14/D$22</f>
        <v>1.226539261348004</v>
      </c>
      <c r="E84" s="111"/>
      <c r="F84" s="111"/>
      <c r="G84" s="112">
        <f>100*G14/G$22</f>
        <v>0.35327781076745146</v>
      </c>
      <c r="H84" s="112">
        <f>100*H14/H$22</f>
        <v>0.05014820067301075</v>
      </c>
      <c r="I84" s="113">
        <f>100*I14/I$22</f>
        <v>0.7537035316818768</v>
      </c>
      <c r="J84" s="113">
        <f>100*J14/J$22</f>
        <v>0.0</v>
      </c>
      <c r="K84" s="114"/>
      <c r="L84" s="114"/>
      <c r="M84" s="115">
        <f>100*M14/M$22</f>
        <v>0.8087952975629144</v>
      </c>
      <c r="N84" s="115">
        <f>100*N14/N$22</f>
        <v>0.34427451778687385</v>
      </c>
    </row>
    <row r="85" spans="8:8" ht="16.5" customHeight="1">
      <c r="A85" s="42" t="s">
        <v>36</v>
      </c>
      <c r="B85" s="43" t="s">
        <v>13</v>
      </c>
      <c r="C85" s="110">
        <f>100*C15/C$22</f>
        <v>4.503611339765117</v>
      </c>
      <c r="D85" s="110">
        <f>100*D15/D$22</f>
        <v>4.744900773368526</v>
      </c>
      <c r="E85" s="111"/>
      <c r="F85" s="111"/>
      <c r="G85" s="112">
        <f>100*G15/G$22</f>
        <v>0.46714616992660535</v>
      </c>
      <c r="H85" s="112">
        <f>100*H15/H$22</f>
        <v>0.04639155301388879</v>
      </c>
      <c r="I85" s="113">
        <f>100*I15/I$22</f>
        <v>0.15326900039569308</v>
      </c>
      <c r="J85" s="113">
        <f>100*J15/J$22</f>
        <v>0.0</v>
      </c>
      <c r="K85" s="114">
        <f>100*K15/K$22</f>
        <v>0.2331380195602512</v>
      </c>
      <c r="L85" s="114">
        <f>100*L15/L$22</f>
        <v>0.11645581047753066</v>
      </c>
      <c r="M85" s="115">
        <f>100*M15/M$22</f>
        <v>1.275392844099378</v>
      </c>
      <c r="N85" s="115">
        <f>100*N15/N$22</f>
        <v>1.2872672114351957</v>
      </c>
    </row>
    <row r="86" spans="8:8" ht="16.5" customHeight="1">
      <c r="A86" s="42" t="s">
        <v>37</v>
      </c>
      <c r="B86" s="43" t="s">
        <v>14</v>
      </c>
      <c r="C86" s="110">
        <f>100*C16/C$22</f>
        <v>0.0</v>
      </c>
      <c r="D86" s="110">
        <f>100*D16/D$22</f>
        <v>0.0</v>
      </c>
      <c r="E86" s="111"/>
      <c r="F86" s="111"/>
      <c r="G86" s="112">
        <f>100*G16/G$22</f>
        <v>0.5914023059422056</v>
      </c>
      <c r="H86" s="112">
        <f>100*H16/H$22</f>
        <v>0.027692029894309432</v>
      </c>
      <c r="I86" s="113"/>
      <c r="J86" s="113"/>
      <c r="K86" s="114">
        <f>100*K16/K$22</f>
        <v>0.04643535999637109</v>
      </c>
      <c r="L86" s="114">
        <f>100*L16/L$22</f>
        <v>0.0</v>
      </c>
      <c r="M86" s="115">
        <f>100*M16/M$22</f>
        <v>0.14260537668909104</v>
      </c>
      <c r="N86" s="115">
        <f>100*N16/N$22</f>
        <v>0.01066145345202536</v>
      </c>
    </row>
    <row r="87" spans="8:8" ht="16.5" customHeight="1">
      <c r="A87" s="42" t="s">
        <v>38</v>
      </c>
      <c r="B87" s="43" t="s">
        <v>15</v>
      </c>
      <c r="C87" s="110">
        <f>100*C17/C$22</f>
        <v>18.276859400080372</v>
      </c>
      <c r="D87" s="110">
        <f>100*D17/D$22</f>
        <v>16.712814363163613</v>
      </c>
      <c r="E87" s="111"/>
      <c r="F87" s="111"/>
      <c r="G87" s="112">
        <f>100*G17/G$22</f>
        <v>5.959751435612617</v>
      </c>
      <c r="H87" s="112">
        <f>100*H17/H$22</f>
        <v>3.8727908378611784</v>
      </c>
      <c r="I87" s="113">
        <f>100*I17/I$22</f>
        <v>10.505735879988743</v>
      </c>
      <c r="J87" s="113">
        <f>100*J17/J$22</f>
        <v>20.303012146548596</v>
      </c>
      <c r="K87" s="114">
        <f>100*K17/K$22</f>
        <v>1.0771553473549935</v>
      </c>
      <c r="L87" s="114">
        <f>100*L17/L$22</f>
        <v>2.153780509750101</v>
      </c>
      <c r="M87" s="115">
        <f>100*M17/M$22</f>
        <v>6.266494231713332</v>
      </c>
      <c r="N87" s="115">
        <f>100*N17/N$22</f>
        <v>6.340185195991708</v>
      </c>
    </row>
    <row r="88" spans="8:8" ht="16.5" customHeight="1">
      <c r="A88" s="42" t="s">
        <v>39</v>
      </c>
      <c r="B88" s="43" t="s">
        <v>16</v>
      </c>
      <c r="C88" s="110">
        <f>100*C18/C$22</f>
        <v>2.1260032528368202</v>
      </c>
      <c r="D88" s="110">
        <f>100*D18/D$22</f>
        <v>0.6894310315078593</v>
      </c>
      <c r="E88" s="111"/>
      <c r="F88" s="111"/>
      <c r="G88" s="112">
        <f>100*G18/G$22</f>
        <v>0.9300469459861217</v>
      </c>
      <c r="H88" s="112">
        <f>100*H18/H$22</f>
        <v>0.3202391632384401</v>
      </c>
      <c r="I88" s="113">
        <f>100*I18/I$22</f>
        <v>1.0146455343772465</v>
      </c>
      <c r="J88" s="113">
        <f>100*J18/J$22</f>
        <v>0.0</v>
      </c>
      <c r="K88" s="114">
        <f>100*K18/K$22</f>
        <v>0.3575828122160843</v>
      </c>
      <c r="L88" s="114">
        <f>100*L18/L$22</f>
        <v>0.19734263813758904</v>
      </c>
      <c r="M88" s="115">
        <f>100*M18/M$22</f>
        <v>0.7948820258015545</v>
      </c>
      <c r="N88" s="115">
        <f>100*N18/N$22</f>
        <v>0.32673196060653203</v>
      </c>
    </row>
    <row r="89" spans="8:8" ht="16.5" customHeight="1">
      <c r="A89" s="42" t="s">
        <v>40</v>
      </c>
      <c r="B89" s="43" t="s">
        <v>17</v>
      </c>
      <c r="C89" s="110">
        <f>100*C19/C$22</f>
        <v>8.42164732942845</v>
      </c>
      <c r="D89" s="110">
        <f>100*D19/D$22</f>
        <v>16.704430039292543</v>
      </c>
      <c r="E89" s="111"/>
      <c r="F89" s="111"/>
      <c r="G89" s="112">
        <f>100*G19/G$22</f>
        <v>2.2344747735253945</v>
      </c>
      <c r="H89" s="112">
        <f>100*H19/H$22</f>
        <v>1.8115392831557275</v>
      </c>
      <c r="I89" s="113">
        <f>100*I19/I$22</f>
        <v>1.5503740698245696</v>
      </c>
      <c r="J89" s="113">
        <f>100*J19/J$22</f>
        <v>1.5196999678801135</v>
      </c>
      <c r="K89" s="114">
        <f>100*K19/K$22</f>
        <v>1.7085364108963488</v>
      </c>
      <c r="L89" s="114">
        <f>100*L19/L$22</f>
        <v>0.7478271678522802</v>
      </c>
      <c r="M89" s="115">
        <f>100*M19/M$22</f>
        <v>2.790645528238764</v>
      </c>
      <c r="N89" s="115">
        <f>100*N19/N$22</f>
        <v>5.216511684168738</v>
      </c>
    </row>
    <row r="90" spans="8:8" ht="16.5" customHeight="1">
      <c r="A90" s="42" t="s">
        <v>41</v>
      </c>
      <c r="B90" s="43" t="s">
        <v>18</v>
      </c>
      <c r="C90" s="110">
        <f>100*C20/C$22</f>
        <v>5.275631750807316</v>
      </c>
      <c r="D90" s="110">
        <f>100*D20/D$22</f>
        <v>15.409416123062345</v>
      </c>
      <c r="E90" s="111"/>
      <c r="F90" s="111"/>
      <c r="G90" s="112">
        <f>100*G20/G$22</f>
        <v>1.256857291368681</v>
      </c>
      <c r="H90" s="112">
        <f>100*H20/H$22</f>
        <v>0.7904862997103097</v>
      </c>
      <c r="I90" s="113">
        <f>100*I20/I$22</f>
        <v>1.7916683760381966</v>
      </c>
      <c r="J90" s="113">
        <f>100*J20/J$22</f>
        <v>2.565998830633409</v>
      </c>
      <c r="K90" s="114">
        <f>100*K20/K$22</f>
        <v>0.5035723083142475</v>
      </c>
      <c r="L90" s="114">
        <f>100*L20/L$22</f>
        <v>5.319215059761228</v>
      </c>
      <c r="M90" s="115">
        <f>100*M20/M$22</f>
        <v>1.6941319806945905</v>
      </c>
      <c r="N90" s="115">
        <f>100*N20/N$22</f>
        <v>4.971612263775243</v>
      </c>
    </row>
    <row r="91" spans="8:8" ht="16.5" customHeight="1">
      <c r="A91" s="44" t="s">
        <v>42</v>
      </c>
      <c r="B91" s="43" t="s">
        <v>19</v>
      </c>
      <c r="C91" s="110">
        <f>100*C21/C$22</f>
        <v>18.18581793566458</v>
      </c>
      <c r="D91" s="110">
        <f>100*D21/D$22</f>
        <v>18.819234974647593</v>
      </c>
      <c r="E91" s="111"/>
      <c r="F91" s="111"/>
      <c r="G91" s="112">
        <f>100*G21/G$22</f>
        <v>8.072119344721774</v>
      </c>
      <c r="H91" s="112">
        <f>100*H21/H$22</f>
        <v>8.777655892167983</v>
      </c>
      <c r="I91" s="113">
        <f>100*I21/I$22</f>
        <v>7.145240575890165</v>
      </c>
      <c r="J91" s="113">
        <f>100*J21/J$22</f>
        <v>15.106999838381892</v>
      </c>
      <c r="K91" s="114">
        <f>100*K21/K$22</f>
        <v>9.291467850300569</v>
      </c>
      <c r="L91" s="114">
        <f>100*L21/L$22</f>
        <v>12.500699191460182</v>
      </c>
      <c r="M91" s="115">
        <f>100*M21/M$22</f>
        <v>7.1403144871693245</v>
      </c>
      <c r="N91" s="115">
        <f>100*N21/N$22</f>
        <v>9.826276356449991</v>
      </c>
    </row>
    <row r="92" spans="8:8" ht="21.0" customHeight="1">
      <c r="A92" s="46"/>
      <c r="B92" s="186" t="s">
        <v>43</v>
      </c>
      <c r="C92" s="187">
        <f>SUM(C74:C91)</f>
        <v>100.0</v>
      </c>
      <c r="D92" s="187">
        <f t="shared" si="11" ref="D92:N92">SUM(D74:D91)</f>
        <v>99.99999999999997</v>
      </c>
      <c r="E92" s="187">
        <f t="shared" si="11"/>
        <v>100.0</v>
      </c>
      <c r="F92" s="187">
        <f t="shared" si="11"/>
        <v>100.0</v>
      </c>
      <c r="G92" s="187">
        <f t="shared" si="11"/>
        <v>100.00000000000001</v>
      </c>
      <c r="H92" s="187">
        <f t="shared" si="11"/>
        <v>100.00000000000001</v>
      </c>
      <c r="I92" s="187">
        <f t="shared" si="11"/>
        <v>100.00000000000003</v>
      </c>
      <c r="J92" s="187">
        <f t="shared" si="11"/>
        <v>100.0</v>
      </c>
      <c r="K92" s="187">
        <f t="shared" si="11"/>
        <v>99.99999999999997</v>
      </c>
      <c r="L92" s="187">
        <f t="shared" si="11"/>
        <v>100.0</v>
      </c>
      <c r="M92" s="187">
        <f t="shared" si="11"/>
        <v>99.99999999999999</v>
      </c>
      <c r="N92" s="188">
        <f t="shared" si="11"/>
        <v>100.0</v>
      </c>
      <c r="O92" s="90"/>
    </row>
    <row r="96" spans="8:8">
      <c r="A96" s="4" t="s">
        <v>53</v>
      </c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5"/>
      <c r="N96" s="5"/>
    </row>
    <row r="97" spans="8:8">
      <c r="A97" s="6"/>
      <c r="B97" s="7" t="s">
        <v>44</v>
      </c>
      <c r="C97" s="8" t="s">
        <v>22</v>
      </c>
      <c r="D97" s="9"/>
      <c r="E97" s="10" t="s">
        <v>23</v>
      </c>
      <c r="F97" s="11"/>
      <c r="G97" s="12" t="s">
        <v>24</v>
      </c>
      <c r="H97" s="13"/>
      <c r="I97" s="14" t="s">
        <v>20</v>
      </c>
      <c r="J97" s="15"/>
      <c r="K97" s="16" t="s">
        <v>21</v>
      </c>
      <c r="L97" s="17"/>
      <c r="M97" s="172" t="s">
        <v>43</v>
      </c>
      <c r="N97" s="173"/>
      <c r="O97" s="174"/>
    </row>
    <row r="98" spans="8:8">
      <c r="A98" s="21"/>
      <c r="B98" s="22"/>
      <c r="C98" s="23" t="s">
        <v>0</v>
      </c>
      <c r="D98" s="23" t="s">
        <v>1</v>
      </c>
      <c r="E98" s="24" t="s">
        <v>0</v>
      </c>
      <c r="F98" s="24" t="s">
        <v>1</v>
      </c>
      <c r="G98" s="25" t="s">
        <v>0</v>
      </c>
      <c r="H98" s="25" t="s">
        <v>1</v>
      </c>
      <c r="I98" s="26" t="s">
        <v>0</v>
      </c>
      <c r="J98" s="26" t="s">
        <v>1</v>
      </c>
      <c r="K98" s="27" t="s">
        <v>0</v>
      </c>
      <c r="L98" s="28" t="s">
        <v>1</v>
      </c>
      <c r="M98" s="123" t="s">
        <v>0</v>
      </c>
      <c r="N98" s="175" t="s">
        <v>1</v>
      </c>
      <c r="O98" s="134" t="s">
        <v>48</v>
      </c>
    </row>
    <row r="99" spans="8:8">
      <c r="A99" s="31" t="s">
        <v>25</v>
      </c>
      <c r="B99" s="32" t="s">
        <v>2</v>
      </c>
      <c r="C99" s="110">
        <f>C4/$O4*100</f>
        <v>5.024778419123475</v>
      </c>
      <c r="D99" s="110">
        <f>D4/$O4*100</f>
        <v>1.8115825249801685</v>
      </c>
      <c r="E99" s="110">
        <f>E4/$O4*100</f>
        <v>60.905637593109155</v>
      </c>
      <c r="F99" s="110">
        <f>F4/$O4*100</f>
        <v>17.818292485479496</v>
      </c>
      <c r="G99" s="110">
        <f>G4/$O4*100</f>
        <v>2.3979794567307215</v>
      </c>
      <c r="H99" s="110">
        <f>H4/$O4*100</f>
        <v>0.7544233658487544</v>
      </c>
      <c r="I99" s="110">
        <f>I4/$O4*100</f>
        <v>0.46717879928467104</v>
      </c>
      <c r="J99" s="110">
        <f>J4/$O4*100</f>
        <v>0.12175840415235396</v>
      </c>
      <c r="K99" s="110">
        <f>K4/$O4*100</f>
        <v>5.712252220798297</v>
      </c>
      <c r="L99" s="126">
        <f>L4/$O4*100</f>
        <v>4.986116730492723</v>
      </c>
      <c r="M99" s="127">
        <f>M4/$O4*100</f>
        <v>74.50782648904635</v>
      </c>
      <c r="N99" s="128">
        <f>N4/$O4*100</f>
        <v>25.492173510953492</v>
      </c>
      <c r="O99" s="135">
        <f>SUM(M99:N99)</f>
        <v>99.99999999999984</v>
      </c>
    </row>
    <row r="100" spans="8:8">
      <c r="A100" s="42" t="s">
        <v>26</v>
      </c>
      <c r="B100" s="43" t="s">
        <v>3</v>
      </c>
      <c r="C100" s="110">
        <f>C5/$O5*100</f>
        <v>13.313192630959957</v>
      </c>
      <c r="D100" s="110">
        <f>D5/$O5*100</f>
        <v>0.0</v>
      </c>
      <c r="E100" s="110">
        <f>E5/$O5*100</f>
        <v>0.0</v>
      </c>
      <c r="F100" s="110">
        <f>F5/$O5*100</f>
        <v>0.0</v>
      </c>
      <c r="G100" s="110">
        <f>G5/$O5*100</f>
        <v>73.89118979844223</v>
      </c>
      <c r="H100" s="110">
        <f>H5/$O5*100</f>
        <v>7.786459780611231</v>
      </c>
      <c r="I100" s="110">
        <f>I5/$O5*100</f>
        <v>3.9723642126612795</v>
      </c>
      <c r="J100" s="110">
        <f>J5/$O5*100</f>
        <v>0.0</v>
      </c>
      <c r="K100" s="110">
        <f>K5/$O5*100</f>
        <v>1.0367935773256898</v>
      </c>
      <c r="L100" s="126">
        <f>L5/$O5*100</f>
        <v>0.0</v>
      </c>
      <c r="M100" s="127">
        <f>M5/$O5*100</f>
        <v>92.21354021938912</v>
      </c>
      <c r="N100" s="128">
        <f>N5/$O5*100</f>
        <v>7.786459780611231</v>
      </c>
      <c r="O100" s="135">
        <f t="shared" si="12" ref="O100:O116">SUM(M100:N100)</f>
        <v>100.00000000000034</v>
      </c>
    </row>
    <row r="101" spans="8:8">
      <c r="A101" s="42" t="s">
        <v>27</v>
      </c>
      <c r="B101" s="43" t="s">
        <v>4</v>
      </c>
      <c r="C101" s="110">
        <f>C6/$O6*100</f>
        <v>13.269260283812464</v>
      </c>
      <c r="D101" s="110">
        <f>D6/$O6*100</f>
        <v>3.4630128042724855</v>
      </c>
      <c r="E101" s="110">
        <f>E6/$O6*100</f>
        <v>0.0</v>
      </c>
      <c r="F101" s="110">
        <f>F6/$O6*100</f>
        <v>0.0</v>
      </c>
      <c r="G101" s="110">
        <f>G6/$O6*100</f>
        <v>43.316329684863106</v>
      </c>
      <c r="H101" s="110">
        <f>H6/$O6*100</f>
        <v>30.792075598187406</v>
      </c>
      <c r="I101" s="110">
        <f>I6/$O6*100</f>
        <v>2.549118291187411</v>
      </c>
      <c r="J101" s="110">
        <f>J6/$O6*100</f>
        <v>0.8533829638967183</v>
      </c>
      <c r="K101" s="110">
        <f>K6/$O6*100</f>
        <v>1.9799561236529124</v>
      </c>
      <c r="L101" s="126">
        <f>L6/$O6*100</f>
        <v>3.7768642501273098</v>
      </c>
      <c r="M101" s="127">
        <f>M6/$O6*100</f>
        <v>61.11466438351603</v>
      </c>
      <c r="N101" s="128">
        <f>N6/$O6*100</f>
        <v>38.885335616484014</v>
      </c>
      <c r="O101" s="135">
        <f t="shared" si="12"/>
        <v>100.00000000000004</v>
      </c>
    </row>
    <row r="102" spans="8:8">
      <c r="A102" s="42" t="s">
        <v>28</v>
      </c>
      <c r="B102" s="43" t="s">
        <v>5</v>
      </c>
      <c r="C102" s="110">
        <f>C7/$O7*100</f>
        <v>0.0</v>
      </c>
      <c r="D102" s="110">
        <f>D7/$O7*100</f>
        <v>0.0</v>
      </c>
      <c r="E102" s="110">
        <f>E7/$O7*100</f>
        <v>0.0</v>
      </c>
      <c r="F102" s="110">
        <f>F7/$O7*100</f>
        <v>0.0</v>
      </c>
      <c r="G102" s="110">
        <f>G7/$O7*100</f>
        <v>88.4429207636467</v>
      </c>
      <c r="H102" s="110">
        <f>H7/$O7*100</f>
        <v>0.0</v>
      </c>
      <c r="I102" s="110">
        <f>I7/$O7*100</f>
        <v>0.0</v>
      </c>
      <c r="J102" s="110">
        <f>J7/$O7*100</f>
        <v>0.0</v>
      </c>
      <c r="K102" s="110">
        <f>K7/$O7*100</f>
        <v>11.557079236353392</v>
      </c>
      <c r="L102" s="126">
        <f>L7/$O7*100</f>
        <v>0.0</v>
      </c>
      <c r="M102" s="127">
        <f>M7/$O7*100</f>
        <v>100.0</v>
      </c>
      <c r="N102" s="128">
        <f>N7/$O7*100</f>
        <v>0.0</v>
      </c>
      <c r="O102" s="135">
        <f t="shared" si="12"/>
        <v>100.0</v>
      </c>
    </row>
    <row r="103" spans="8:8">
      <c r="A103" s="42" t="s">
        <v>29</v>
      </c>
      <c r="B103" s="43" t="s">
        <v>6</v>
      </c>
      <c r="C103" s="110">
        <f>C8/$O8*100</f>
        <v>43.061434339903116</v>
      </c>
      <c r="D103" s="110">
        <f>D8/$O8*100</f>
        <v>8.743905565661358</v>
      </c>
      <c r="E103" s="110">
        <f>E8/$O8*100</f>
        <v>0.0</v>
      </c>
      <c r="F103" s="110">
        <f>F8/$O8*100</f>
        <v>0.0</v>
      </c>
      <c r="G103" s="110">
        <f>G8/$O8*100</f>
        <v>36.747509817376724</v>
      </c>
      <c r="H103" s="110">
        <f>H8/$O8*100</f>
        <v>9.646947221202359</v>
      </c>
      <c r="I103" s="110">
        <f>I8/$O8*100</f>
        <v>0.2672556602417288</v>
      </c>
      <c r="J103" s="110">
        <f>J8/$O8*100</f>
        <v>0.0</v>
      </c>
      <c r="K103" s="110">
        <f>K8/$O8*100</f>
        <v>0.0</v>
      </c>
      <c r="L103" s="126">
        <f>L8/$O8*100</f>
        <v>1.5329473956146522</v>
      </c>
      <c r="M103" s="127">
        <f>M8/$O8*100</f>
        <v>80.07619981752154</v>
      </c>
      <c r="N103" s="128">
        <f>N8/$O8*100</f>
        <v>19.92380018247843</v>
      </c>
      <c r="O103" s="135">
        <f t="shared" si="12"/>
        <v>99.99999999999997</v>
      </c>
    </row>
    <row r="104" spans="8:8">
      <c r="A104" s="42" t="s">
        <v>30</v>
      </c>
      <c r="B104" s="43" t="s">
        <v>7</v>
      </c>
      <c r="C104" s="110">
        <f>C9/$O9*100</f>
        <v>43.50702658593817</v>
      </c>
      <c r="D104" s="110">
        <f>D9/$O9*100</f>
        <v>1.2260365292612239</v>
      </c>
      <c r="E104" s="110">
        <f>E9/$O9*100</f>
        <v>0.0</v>
      </c>
      <c r="F104" s="110">
        <f>F9/$O9*100</f>
        <v>0.0</v>
      </c>
      <c r="G104" s="110">
        <f>G9/$O9*100</f>
        <v>50.93881363762913</v>
      </c>
      <c r="H104" s="110">
        <f>H9/$O9*100</f>
        <v>0.6819569699926159</v>
      </c>
      <c r="I104" s="110">
        <f>I9/$O9*100</f>
        <v>2.7868163725979542</v>
      </c>
      <c r="J104" s="110">
        <f>J9/$O9*100</f>
        <v>0.0</v>
      </c>
      <c r="K104" s="110">
        <f>K9/$O9*100</f>
        <v>0.7475151944713421</v>
      </c>
      <c r="L104" s="126">
        <f>L9/$O9*100</f>
        <v>0.11183471010937505</v>
      </c>
      <c r="M104" s="127">
        <f>M9/$O9*100</f>
        <v>97.98017179063672</v>
      </c>
      <c r="N104" s="128">
        <f>N9/$O9*100</f>
        <v>2.0198282093632165</v>
      </c>
      <c r="O104" s="135">
        <f t="shared" si="12"/>
        <v>99.99999999999993</v>
      </c>
    </row>
    <row r="105" spans="8:8">
      <c r="A105" s="42" t="s">
        <v>31</v>
      </c>
      <c r="B105" s="43" t="s">
        <v>8</v>
      </c>
      <c r="C105" s="110">
        <f>C10/$O10*100</f>
        <v>5.146204497701466</v>
      </c>
      <c r="D105" s="110">
        <f>D10/$O10*100</f>
        <v>7.90237246991443</v>
      </c>
      <c r="E105" s="110">
        <f>E10/$O10*100</f>
        <v>0.0</v>
      </c>
      <c r="F105" s="110">
        <f>F10/$O10*100</f>
        <v>0.0</v>
      </c>
      <c r="G105" s="110">
        <f>G10/$O10*100</f>
        <v>29.31410742795836</v>
      </c>
      <c r="H105" s="110">
        <f>H10/$O10*100</f>
        <v>54.26056980730589</v>
      </c>
      <c r="I105" s="110">
        <f>I10/$O10*100</f>
        <v>0.7037108682391109</v>
      </c>
      <c r="J105" s="110">
        <f>J10/$O10*100</f>
        <v>0.4789820427852701</v>
      </c>
      <c r="K105" s="110">
        <f>K10/$O10*100</f>
        <v>0.6931335804755661</v>
      </c>
      <c r="L105" s="126">
        <f>L10/$O10*100</f>
        <v>1.5009193056199215</v>
      </c>
      <c r="M105" s="127">
        <f>M10/$O10*100</f>
        <v>35.85715637437442</v>
      </c>
      <c r="N105" s="128">
        <f>N10/$O10*100</f>
        <v>64.1428436256256</v>
      </c>
      <c r="O105" s="135">
        <f t="shared" si="12"/>
        <v>100.00000000000003</v>
      </c>
    </row>
    <row r="106" spans="8:8">
      <c r="A106" s="42" t="s">
        <v>32</v>
      </c>
      <c r="B106" s="43" t="s">
        <v>9</v>
      </c>
      <c r="C106" s="110">
        <f>C11/$O11*100</f>
        <v>0.5470896968517733</v>
      </c>
      <c r="D106" s="110">
        <f>D11/$O11*100</f>
        <v>0.2781098303617807</v>
      </c>
      <c r="E106" s="110">
        <f>E11/$O11*100</f>
        <v>0.0</v>
      </c>
      <c r="F106" s="110">
        <f>F11/$O11*100</f>
        <v>0.0</v>
      </c>
      <c r="G106" s="110">
        <f>G11/$O11*100</f>
        <v>9.891230553972662</v>
      </c>
      <c r="H106" s="110">
        <f>H11/$O11*100</f>
        <v>77.12128406462718</v>
      </c>
      <c r="I106" s="110">
        <f>I11/$O11*100</f>
        <v>0.45849695995706713</v>
      </c>
      <c r="J106" s="110">
        <f>J11/$O11*100</f>
        <v>1.2127996208297809</v>
      </c>
      <c r="K106" s="110">
        <f>K11/$O11*100</f>
        <v>1.3548984273266265</v>
      </c>
      <c r="L106" s="126">
        <f>L11/$O11*100</f>
        <v>9.136090846072973</v>
      </c>
      <c r="M106" s="127">
        <f>M11/$O11*100</f>
        <v>12.251715638108125</v>
      </c>
      <c r="N106" s="128">
        <f>N11/$O11*100</f>
        <v>87.74828436189182</v>
      </c>
      <c r="O106" s="135">
        <f t="shared" si="12"/>
        <v>99.99999999999994</v>
      </c>
    </row>
    <row r="107" spans="8:8">
      <c r="A107" s="42" t="s">
        <v>33</v>
      </c>
      <c r="B107" s="43" t="s">
        <v>10</v>
      </c>
      <c r="C107" s="110">
        <f>C12/$O12*100</f>
        <v>34.84916072942559</v>
      </c>
      <c r="D107" s="110">
        <f>D12/$O12*100</f>
        <v>0.6091955913045334</v>
      </c>
      <c r="E107" s="110">
        <f>E12/$O12*100</f>
        <v>0.0</v>
      </c>
      <c r="F107" s="110">
        <f>F12/$O12*100</f>
        <v>0.0</v>
      </c>
      <c r="G107" s="110">
        <f>G12/$O12*100</f>
        <v>62.80565499065709</v>
      </c>
      <c r="H107" s="110">
        <f>H12/$O12*100</f>
        <v>0.35959314375544826</v>
      </c>
      <c r="I107" s="110">
        <f>I12/$O12*100</f>
        <v>0.5916576050109229</v>
      </c>
      <c r="J107" s="110">
        <f>J12/$O12*100</f>
        <v>0.0</v>
      </c>
      <c r="K107" s="110">
        <f>K12/$O12*100</f>
        <v>0.7847379398463058</v>
      </c>
      <c r="L107" s="126">
        <f>L12/$O12*100</f>
        <v>0.0</v>
      </c>
      <c r="M107" s="127">
        <f>M12/$O12*100</f>
        <v>99.03121126493993</v>
      </c>
      <c r="N107" s="128">
        <f>N12/$O12*100</f>
        <v>0.9687887350599833</v>
      </c>
      <c r="O107" s="135">
        <f t="shared" si="12"/>
        <v>99.99999999999991</v>
      </c>
    </row>
    <row r="108" spans="8:8">
      <c r="A108" s="42" t="s">
        <v>34</v>
      </c>
      <c r="B108" s="43" t="s">
        <v>11</v>
      </c>
      <c r="C108" s="110">
        <f>C13/$O13*100</f>
        <v>55.48155077620951</v>
      </c>
      <c r="D108" s="110">
        <f>D13/$O13*100</f>
        <v>19.691911504729255</v>
      </c>
      <c r="E108" s="110">
        <f>E13/$O13*100</f>
        <v>0.0</v>
      </c>
      <c r="F108" s="110">
        <f>F13/$O13*100</f>
        <v>0.0</v>
      </c>
      <c r="G108" s="110">
        <f>G13/$O13*100</f>
        <v>21.87719757404827</v>
      </c>
      <c r="H108" s="110">
        <f>H13/$O13*100</f>
        <v>1.4826362204701908</v>
      </c>
      <c r="I108" s="110">
        <f>I13/$O13*100</f>
        <v>1.1296416219232674</v>
      </c>
      <c r="J108" s="110">
        <f>J13/$O13*100</f>
        <v>0.3370623026195046</v>
      </c>
      <c r="K108" s="110">
        <f>K13/$O13*100</f>
        <v>0.0</v>
      </c>
      <c r="L108" s="126">
        <f>L13/$O13*100</f>
        <v>0.0</v>
      </c>
      <c r="M108" s="127">
        <f>M13/$O13*100</f>
        <v>78.48838997218104</v>
      </c>
      <c r="N108" s="128">
        <f>N13/$O13*100</f>
        <v>21.511610027818953</v>
      </c>
      <c r="O108" s="135">
        <f t="shared" si="12"/>
        <v>100.0</v>
      </c>
    </row>
    <row r="109" spans="8:8">
      <c r="A109" s="42" t="s">
        <v>35</v>
      </c>
      <c r="B109" s="43" t="s">
        <v>12</v>
      </c>
      <c r="C109" s="110">
        <f>C14/$O14*100</f>
        <v>71.7222834734703</v>
      </c>
      <c r="D109" s="110">
        <f>D14/$O14*100</f>
        <v>17.905378219710848</v>
      </c>
      <c r="E109" s="110">
        <f>E14/$O14*100</f>
        <v>0.0</v>
      </c>
      <c r="F109" s="110">
        <f>F14/$O14*100</f>
        <v>0.0</v>
      </c>
      <c r="G109" s="110">
        <f>G14/$O14*100</f>
        <v>8.386511834603963</v>
      </c>
      <c r="H109" s="110">
        <f>H14/$O14*100</f>
        <v>1.0638016364581968</v>
      </c>
      <c r="I109" s="110">
        <f>I14/$O14*100</f>
        <v>0.922024835756515</v>
      </c>
      <c r="J109" s="110">
        <f>J14/$O14*100</f>
        <v>0.0</v>
      </c>
      <c r="K109" s="110">
        <f>K14/$O14*100</f>
        <v>0.0</v>
      </c>
      <c r="L109" s="126">
        <f>L14/$O14*100</f>
        <v>0.0</v>
      </c>
      <c r="M109" s="127">
        <f>M14/$O14*100</f>
        <v>81.03082014383098</v>
      </c>
      <c r="N109" s="128">
        <f>N14/$O14*100</f>
        <v>18.969179856169024</v>
      </c>
      <c r="O109" s="135">
        <f t="shared" si="12"/>
        <v>100.0</v>
      </c>
    </row>
    <row r="110" spans="8:8">
      <c r="A110" s="42" t="s">
        <v>36</v>
      </c>
      <c r="B110" s="43" t="s">
        <v>13</v>
      </c>
      <c r="C110" s="110">
        <f>C15/$O15*100</f>
        <v>58.003792927339695</v>
      </c>
      <c r="D110" s="110">
        <f>D15/$O15*100</f>
        <v>34.85944099846743</v>
      </c>
      <c r="E110" s="110">
        <f>E15/$O15*100</f>
        <v>0.0</v>
      </c>
      <c r="F110" s="110">
        <f>F15/$O15*100</f>
        <v>0.0</v>
      </c>
      <c r="G110" s="110">
        <f>G15/$O15*100</f>
        <v>5.580961612010261</v>
      </c>
      <c r="H110" s="110">
        <f>H15/$O15*100</f>
        <v>0.4952625043429822</v>
      </c>
      <c r="I110" s="110">
        <f>I15/$O15*100</f>
        <v>0.09435993503240947</v>
      </c>
      <c r="J110" s="110">
        <f>J15/$O15*100</f>
        <v>0.0</v>
      </c>
      <c r="K110" s="110">
        <f>K15/$O15*100</f>
        <v>0.6261949135383226</v>
      </c>
      <c r="L110" s="126">
        <f>L15/$O15*100</f>
        <v>0.33998710926904063</v>
      </c>
      <c r="M110" s="127">
        <f>M15/$O15*100</f>
        <v>64.30530938792064</v>
      </c>
      <c r="N110" s="128">
        <f>N15/$O15*100</f>
        <v>35.69469061207938</v>
      </c>
      <c r="O110" s="135">
        <f t="shared" si="12"/>
        <v>100.00000000000003</v>
      </c>
    </row>
    <row r="111" spans="8:8">
      <c r="A111" s="42" t="s">
        <v>37</v>
      </c>
      <c r="B111" s="43" t="s">
        <v>14</v>
      </c>
      <c r="C111" s="110">
        <f>C16/$O16*100</f>
        <v>0.0</v>
      </c>
      <c r="D111" s="110">
        <f>D16/$O16*100</f>
        <v>0.0</v>
      </c>
      <c r="E111" s="110">
        <f>E16/$O16*100</f>
        <v>0.0</v>
      </c>
      <c r="F111" s="110">
        <f>F16/$O16*100</f>
        <v>0.0</v>
      </c>
      <c r="G111" s="110">
        <f>G16/$O16*100</f>
        <v>94.38463735276699</v>
      </c>
      <c r="H111" s="110">
        <f>H16/$O16*100</f>
        <v>3.9492387074190805</v>
      </c>
      <c r="I111" s="110">
        <f>I16/$O16*100</f>
        <v>0.0</v>
      </c>
      <c r="J111" s="110">
        <f>J16/$O16*100</f>
        <v>0.0</v>
      </c>
      <c r="K111" s="110">
        <f>K16/$O16*100</f>
        <v>1.6661239398140202</v>
      </c>
      <c r="L111" s="126">
        <f>L16/$O16*100</f>
        <v>0.0</v>
      </c>
      <c r="M111" s="127">
        <f>M16/$O16*100</f>
        <v>96.05076129258092</v>
      </c>
      <c r="N111" s="128">
        <f>N16/$O16*100</f>
        <v>3.9492387074190805</v>
      </c>
      <c r="O111" s="135">
        <f t="shared" si="12"/>
        <v>100.0</v>
      </c>
    </row>
    <row r="112" spans="8:8">
      <c r="A112" s="42" t="s">
        <v>38</v>
      </c>
      <c r="B112" s="43" t="s">
        <v>15</v>
      </c>
      <c r="C112" s="110">
        <f>C17/$O17*100</f>
        <v>47.86746057836551</v>
      </c>
      <c r="D112" s="110">
        <f>D17/$O17*100</f>
        <v>24.968140583681635</v>
      </c>
      <c r="E112" s="110">
        <f>E17/$O17*100</f>
        <v>0.0</v>
      </c>
      <c r="F112" s="110">
        <f>F17/$O17*100</f>
        <v>0.0</v>
      </c>
      <c r="G112" s="110">
        <f>G17/$O17*100</f>
        <v>14.478638259236295</v>
      </c>
      <c r="H112" s="110">
        <f>H17/$O17*100</f>
        <v>8.407442546392978</v>
      </c>
      <c r="I112" s="110">
        <f>I17/$O17*100</f>
        <v>1.315234263678961</v>
      </c>
      <c r="J112" s="110">
        <f>J17/$O17*100</f>
        <v>1.0961242438893115</v>
      </c>
      <c r="K112" s="110">
        <f>K17/$O17*100</f>
        <v>0.5883260821842219</v>
      </c>
      <c r="L112" s="126">
        <f>L17/$O17*100</f>
        <v>1.2786334425711223</v>
      </c>
      <c r="M112" s="127">
        <f>M17/$O17*100</f>
        <v>64.24965918346506</v>
      </c>
      <c r="N112" s="128">
        <f>N17/$O17*100</f>
        <v>35.75034081653505</v>
      </c>
      <c r="O112" s="135">
        <f t="shared" si="12"/>
        <v>100.00000000000011</v>
      </c>
    </row>
    <row r="113" spans="8:8">
      <c r="A113" s="42" t="s">
        <v>39</v>
      </c>
      <c r="B113" s="43" t="s">
        <v>16</v>
      </c>
      <c r="C113" s="110">
        <f>C18/$O18*100</f>
        <v>55.724048232021076</v>
      </c>
      <c r="D113" s="110">
        <f>D18/$O18*100</f>
        <v>10.307832584941766</v>
      </c>
      <c r="E113" s="110">
        <f>E18/$O18*100</f>
        <v>0.0</v>
      </c>
      <c r="F113" s="110">
        <f>F18/$O18*100</f>
        <v>0.0</v>
      </c>
      <c r="G113" s="110">
        <f>G18/$O18*100</f>
        <v>22.61228023871589</v>
      </c>
      <c r="H113" s="110">
        <f>H18/$O18*100</f>
        <v>6.957516191810924</v>
      </c>
      <c r="I113" s="110">
        <f>I18/$O18*100</f>
        <v>1.2712498123877676</v>
      </c>
      <c r="J113" s="110">
        <f>J18/$O18*100</f>
        <v>0.0</v>
      </c>
      <c r="K113" s="110">
        <f>K18/$O18*100</f>
        <v>1.9545928850443193</v>
      </c>
      <c r="L113" s="126">
        <f>L18/$O18*100</f>
        <v>1.1724800550782926</v>
      </c>
      <c r="M113" s="127">
        <f>M18/$O18*100</f>
        <v>81.56217116816902</v>
      </c>
      <c r="N113" s="128">
        <f>N18/$O18*100</f>
        <v>18.43782883183096</v>
      </c>
      <c r="O113" s="135">
        <f t="shared" si="12"/>
        <v>99.99999999999997</v>
      </c>
    </row>
    <row r="114" spans="8:8">
      <c r="A114" s="42" t="s">
        <v>40</v>
      </c>
      <c r="B114" s="43" t="s">
        <v>17</v>
      </c>
      <c r="C114" s="110">
        <f>C19/$O19*100</f>
        <v>38.01103819568926</v>
      </c>
      <c r="D114" s="110">
        <f>D19/$O19*100</f>
        <v>43.007295926026</v>
      </c>
      <c r="E114" s="110">
        <f>E19/$O19*100</f>
        <v>0.0</v>
      </c>
      <c r="F114" s="110">
        <f>F19/$O19*100</f>
        <v>0.0</v>
      </c>
      <c r="G114" s="110">
        <f>G19/$O19*100</f>
        <v>9.355109825549288</v>
      </c>
      <c r="H114" s="110">
        <f>H19/$O19*100</f>
        <v>6.777374522693496</v>
      </c>
      <c r="I114" s="110">
        <f>I19/$O19*100</f>
        <v>0.33449297092403607</v>
      </c>
      <c r="J114" s="110">
        <f>J19/$O19*100</f>
        <v>0.1413940150547332</v>
      </c>
      <c r="K114" s="110">
        <f>K19/$O19*100</f>
        <v>1.608191871750596</v>
      </c>
      <c r="L114" s="126">
        <f>L19/$O19*100</f>
        <v>0.765102672312372</v>
      </c>
      <c r="M114" s="127">
        <f>M19/$O19*100</f>
        <v>49.30883286391319</v>
      </c>
      <c r="N114" s="128">
        <f>N19/$O19*100</f>
        <v>50.691167136086555</v>
      </c>
      <c r="O114" s="135">
        <f t="shared" si="12"/>
        <v>99.99999999999974</v>
      </c>
    </row>
    <row r="115" spans="8:8">
      <c r="A115" s="42" t="s">
        <v>41</v>
      </c>
      <c r="B115" s="43" t="s">
        <v>18</v>
      </c>
      <c r="C115" s="110">
        <f>C20/$O20*100</f>
        <v>30.431792502407017</v>
      </c>
      <c r="D115" s="110">
        <f>D20/$O20*100</f>
        <v>50.70339481324645</v>
      </c>
      <c r="E115" s="110">
        <f>E20/$O20*100</f>
        <v>0.0</v>
      </c>
      <c r="F115" s="110">
        <f>F20/$O20*100</f>
        <v>0.0</v>
      </c>
      <c r="G115" s="110">
        <f>G20/$O20*100</f>
        <v>6.7251160496711595</v>
      </c>
      <c r="H115" s="110">
        <f>H20/$O20*100</f>
        <v>3.779622769943504</v>
      </c>
      <c r="I115" s="110">
        <f>I20/$O20*100</f>
        <v>0.49402452317986606</v>
      </c>
      <c r="J115" s="110">
        <f>J20/$O20*100</f>
        <v>0.3051195298561546</v>
      </c>
      <c r="K115" s="110">
        <f>K20/$O20*100</f>
        <v>0.6057812735771076</v>
      </c>
      <c r="L115" s="126">
        <f>L20/$O20*100</f>
        <v>6.955148538118411</v>
      </c>
      <c r="M115" s="127">
        <f>M20/$O20*100</f>
        <v>38.256714348835224</v>
      </c>
      <c r="N115" s="128">
        <f>N20/$O20*100</f>
        <v>61.74328565116453</v>
      </c>
      <c r="O115" s="135">
        <f t="shared" si="12"/>
        <v>99.99999999999974</v>
      </c>
    </row>
    <row r="116" spans="8:8" ht="13.5">
      <c r="A116" s="44" t="s">
        <v>42</v>
      </c>
      <c r="B116" s="45" t="s">
        <v>19</v>
      </c>
      <c r="C116" s="110">
        <f>C21/$O21*100</f>
        <v>37.0319078180464</v>
      </c>
      <c r="D116" s="110">
        <f>D21/$O21*100</f>
        <v>21.85964007698316</v>
      </c>
      <c r="E116" s="110">
        <f>E21/$O21*100</f>
        <v>0.0</v>
      </c>
      <c r="F116" s="110">
        <f>F21/$O21*100</f>
        <v>0.0</v>
      </c>
      <c r="G116" s="110">
        <f>G21/$O21*100</f>
        <v>15.247251901374659</v>
      </c>
      <c r="H116" s="110">
        <f>H21/$O21*100</f>
        <v>14.815722933269615</v>
      </c>
      <c r="I116" s="110">
        <f>I21/$O21*100</f>
        <v>0.6955012619706925</v>
      </c>
      <c r="J116" s="110">
        <f>J21/$O21*100</f>
        <v>0.6341353505242835</v>
      </c>
      <c r="K116" s="110">
        <f>K21/$O21*100</f>
        <v>3.94574049956908</v>
      </c>
      <c r="L116" s="126">
        <f>L21/$O21*100</f>
        <v>5.770100158262017</v>
      </c>
      <c r="M116" s="176">
        <f>M21/$O21*100</f>
        <v>56.920401480960905</v>
      </c>
      <c r="N116" s="177">
        <f>N21/$O21*100</f>
        <v>43.079598519039095</v>
      </c>
      <c r="O116" s="136">
        <f t="shared" si="12"/>
        <v>100.0</v>
      </c>
    </row>
    <row r="117" spans="8:8" ht="13.5"/>
  </sheetData>
  <mergeCells count="285">
    <mergeCell ref="E60:F60"/>
    <mergeCell ref="I97:J97"/>
    <mergeCell ref="K62:L62"/>
    <mergeCell ref="K61:L61"/>
    <mergeCell ref="G97:H97"/>
    <mergeCell ref="K97:L97"/>
    <mergeCell ref="A72:A73"/>
    <mergeCell ref="I68:J68"/>
    <mergeCell ref="K72:L72"/>
    <mergeCell ref="A96:N96"/>
    <mergeCell ref="A97:A98"/>
    <mergeCell ref="B97:B98"/>
    <mergeCell ref="M66:N66"/>
    <mergeCell ref="E62:F62"/>
    <mergeCell ref="C67:D67"/>
    <mergeCell ref="C97:D97"/>
    <mergeCell ref="M97:O97"/>
    <mergeCell ref="G62:H62"/>
    <mergeCell ref="E97:F97"/>
    <mergeCell ref="I61:J61"/>
    <mergeCell ref="K52:L52"/>
    <mergeCell ref="C44:D44"/>
    <mergeCell ref="M43:N43"/>
    <mergeCell ref="I39:J39"/>
    <mergeCell ref="E37:F37"/>
    <mergeCell ref="G36:H36"/>
    <mergeCell ref="K37:L37"/>
    <mergeCell ref="E43:F43"/>
    <mergeCell ref="M45:N45"/>
    <mergeCell ref="E45:F45"/>
    <mergeCell ref="G44:H44"/>
    <mergeCell ref="I44:J44"/>
    <mergeCell ref="K44:L44"/>
    <mergeCell ref="C57:D57"/>
    <mergeCell ref="I54:J54"/>
    <mergeCell ref="K55:L55"/>
    <mergeCell ref="E56:F56"/>
    <mergeCell ref="G58:H58"/>
    <mergeCell ref="K56:L56"/>
    <mergeCell ref="G57:H57"/>
    <mergeCell ref="I57:J57"/>
    <mergeCell ref="I56:J56"/>
    <mergeCell ref="M56:N56"/>
    <mergeCell ref="M55:N55"/>
    <mergeCell ref="M52:N52"/>
    <mergeCell ref="G45:H45"/>
    <mergeCell ref="E54:F54"/>
    <mergeCell ref="M50:N50"/>
    <mergeCell ref="G54:H54"/>
    <mergeCell ref="E52:F52"/>
    <mergeCell ref="I53:J53"/>
    <mergeCell ref="E44:F44"/>
    <mergeCell ref="M44:N44"/>
    <mergeCell ref="M72:N72"/>
    <mergeCell ref="E68:F68"/>
    <mergeCell ref="C72:D72"/>
    <mergeCell ref="M68:N68"/>
    <mergeCell ref="A71:N71"/>
    <mergeCell ref="K60:L60"/>
    <mergeCell ref="C58:D58"/>
    <mergeCell ref="M58:N58"/>
    <mergeCell ref="I58:J58"/>
    <mergeCell ref="G72:H72"/>
    <mergeCell ref="M67:N67"/>
    <mergeCell ref="C65:D65"/>
    <mergeCell ref="B72:B73"/>
    <mergeCell ref="I66:J66"/>
    <mergeCell ref="E63:F63"/>
    <mergeCell ref="C56:D56"/>
    <mergeCell ref="K57:L57"/>
    <mergeCell ref="E58:F58"/>
    <mergeCell ref="M57:N57"/>
    <mergeCell ref="E72:F72"/>
    <mergeCell ref="K67:L67"/>
    <mergeCell ref="C68:D68"/>
    <mergeCell ref="K68:L68"/>
    <mergeCell ref="G68:H68"/>
    <mergeCell ref="I67:J67"/>
    <mergeCell ref="M65:N65"/>
    <mergeCell ref="M63:N63"/>
    <mergeCell ref="C42:D42"/>
    <mergeCell ref="I45:J45"/>
    <mergeCell ref="K43:L43"/>
    <mergeCell ref="C41:D41"/>
    <mergeCell ref="E41:F41"/>
    <mergeCell ref="G41:H41"/>
    <mergeCell ref="I41:J41"/>
    <mergeCell ref="K41:L41"/>
    <mergeCell ref="E30:F30"/>
    <mergeCell ref="M28:N28"/>
    <mergeCell ref="K29:L29"/>
    <mergeCell ref="I29:J29"/>
    <mergeCell ref="I28:J28"/>
    <mergeCell ref="K28:L28"/>
    <mergeCell ref="M25:N25"/>
    <mergeCell ref="C62:D62"/>
    <mergeCell ref="K65:L65"/>
    <mergeCell ref="G65:H65"/>
    <mergeCell ref="I62:J62"/>
    <mergeCell ref="M62:N62"/>
    <mergeCell ref="C61:D61"/>
    <mergeCell ref="M54:N54"/>
    <mergeCell ref="E51:F51"/>
    <mergeCell ref="G50:H50"/>
    <mergeCell ref="K66:L66"/>
    <mergeCell ref="G61:H61"/>
    <mergeCell ref="E65:F65"/>
    <mergeCell ref="C60:D60"/>
    <mergeCell ref="C59:D59"/>
    <mergeCell ref="C51:D51"/>
    <mergeCell ref="M53:N53"/>
    <mergeCell ref="I55:J55"/>
    <mergeCell ref="C50:D50"/>
    <mergeCell ref="M51:N51"/>
    <mergeCell ref="C54:D54"/>
    <mergeCell ref="K51:L51"/>
    <mergeCell ref="C48:D48"/>
    <mergeCell ref="K48:L48"/>
    <mergeCell ref="M48:N48"/>
    <mergeCell ref="A48:A49"/>
    <mergeCell ref="I51:J51"/>
    <mergeCell ref="K50:L50"/>
    <mergeCell ref="E53:F53"/>
    <mergeCell ref="B48:B49"/>
    <mergeCell ref="G51:H51"/>
    <mergeCell ref="I50:J50"/>
    <mergeCell ref="E50:F50"/>
    <mergeCell ref="E48:F48"/>
    <mergeCell ref="G48:H48"/>
    <mergeCell ref="I48:J48"/>
    <mergeCell ref="C49:D49"/>
    <mergeCell ref="C43:D43"/>
    <mergeCell ref="I52:J52"/>
    <mergeCell ref="M49:N49"/>
    <mergeCell ref="G53:H53"/>
    <mergeCell ref="C39:D39"/>
    <mergeCell ref="G37:H37"/>
    <mergeCell ref="K38:L38"/>
    <mergeCell ref="A24:N24"/>
    <mergeCell ref="C29:D29"/>
    <mergeCell ref="A1:N1"/>
    <mergeCell ref="C30:D30"/>
    <mergeCell ref="M31:N31"/>
    <mergeCell ref="G34:H34"/>
    <mergeCell ref="M32:N32"/>
    <mergeCell ref="E29:F29"/>
    <mergeCell ref="K30:L30"/>
    <mergeCell ref="C27:D27"/>
    <mergeCell ref="G28:H28"/>
    <mergeCell ref="E27:F27"/>
    <mergeCell ref="G27:H27"/>
    <mergeCell ref="I27:J27"/>
    <mergeCell ref="K27:L27"/>
    <mergeCell ref="M30:N30"/>
    <mergeCell ref="G29:H29"/>
    <mergeCell ref="E31:F31"/>
    <mergeCell ref="C28:D28"/>
    <mergeCell ref="I30:J30"/>
    <mergeCell ref="M29:N29"/>
    <mergeCell ref="M27:N27"/>
    <mergeCell ref="G30:H30"/>
    <mergeCell ref="E28:F28"/>
    <mergeCell ref="K42:L42"/>
    <mergeCell ref="E38:F38"/>
    <mergeCell ref="M33:N33"/>
    <mergeCell ref="G26:H26"/>
    <mergeCell ref="E33:F33"/>
    <mergeCell ref="E36:F36"/>
    <mergeCell ref="K34:L34"/>
    <mergeCell ref="C33:D33"/>
    <mergeCell ref="C34:D34"/>
    <mergeCell ref="K33:L33"/>
    <mergeCell ref="M34:N34"/>
    <mergeCell ref="C32:D32"/>
    <mergeCell ref="E32:F32"/>
    <mergeCell ref="I33:J33"/>
    <mergeCell ref="I34:J34"/>
    <mergeCell ref="G33:H33"/>
    <mergeCell ref="I32:J32"/>
    <mergeCell ref="K32:L32"/>
    <mergeCell ref="C31:D31"/>
    <mergeCell ref="C26:D26"/>
    <mergeCell ref="K31:L31"/>
    <mergeCell ref="E2:F2"/>
    <mergeCell ref="E26:F26"/>
    <mergeCell ref="I26:J26"/>
    <mergeCell ref="G2:H2"/>
    <mergeCell ref="I2:J2"/>
    <mergeCell ref="K2:L2"/>
    <mergeCell ref="M2:O2"/>
    <mergeCell ref="C2:D2"/>
    <mergeCell ref="K26:L26"/>
    <mergeCell ref="G31:H31"/>
    <mergeCell ref="I72:J72"/>
    <mergeCell ref="E66:F66"/>
    <mergeCell ref="K63:L63"/>
    <mergeCell ref="M59:N59"/>
    <mergeCell ref="E57:F57"/>
    <mergeCell ref="K58:L58"/>
    <mergeCell ref="C55:D55"/>
    <mergeCell ref="G56:H56"/>
    <mergeCell ref="G55:H55"/>
    <mergeCell ref="C66:D66"/>
    <mergeCell ref="K64:L64"/>
    <mergeCell ref="G63:H63"/>
    <mergeCell ref="G64:H64"/>
    <mergeCell ref="C63:D63"/>
    <mergeCell ref="I63:J63"/>
    <mergeCell ref="E67:F67"/>
    <mergeCell ref="C64:D64"/>
    <mergeCell ref="M64:N64"/>
    <mergeCell ref="G66:H66"/>
    <mergeCell ref="E64:F64"/>
    <mergeCell ref="G67:H67"/>
    <mergeCell ref="I64:J64"/>
    <mergeCell ref="M61:N61"/>
    <mergeCell ref="E59:F59"/>
    <mergeCell ref="G60:H60"/>
    <mergeCell ref="I60:J60"/>
    <mergeCell ref="I59:J59"/>
    <mergeCell ref="K59:L59"/>
    <mergeCell ref="C38:D38"/>
    <mergeCell ref="G43:H43"/>
    <mergeCell ref="K39:L39"/>
    <mergeCell ref="K54:L54"/>
    <mergeCell ref="G52:H52"/>
    <mergeCell ref="C53:D53"/>
    <mergeCell ref="E49:F49"/>
    <mergeCell ref="G49:H49"/>
    <mergeCell ref="I49:J49"/>
    <mergeCell ref="K49:L49"/>
    <mergeCell ref="A47:N47"/>
    <mergeCell ref="I65:J65"/>
    <mergeCell ref="E61:F61"/>
    <mergeCell ref="M60:N60"/>
    <mergeCell ref="G59:H59"/>
    <mergeCell ref="C52:D52"/>
    <mergeCell ref="K53:L53"/>
    <mergeCell ref="E55:F55"/>
    <mergeCell ref="C45:D45"/>
    <mergeCell ref="E35:F35"/>
    <mergeCell ref="K36:L36"/>
    <mergeCell ref="I36:J36"/>
    <mergeCell ref="G35:H35"/>
    <mergeCell ref="I35:J35"/>
    <mergeCell ref="K35:L35"/>
    <mergeCell ref="I43:J43"/>
    <mergeCell ref="C40:D40"/>
    <mergeCell ref="M41:N41"/>
    <mergeCell ref="E42:F42"/>
    <mergeCell ref="I42:J42"/>
    <mergeCell ref="E40:F40"/>
    <mergeCell ref="K45:L45"/>
    <mergeCell ref="G42:H42"/>
    <mergeCell ref="M42:N42"/>
    <mergeCell ref="G40:H40"/>
    <mergeCell ref="I40:J40"/>
    <mergeCell ref="K40:L40"/>
    <mergeCell ref="M40:N40"/>
    <mergeCell ref="M39:N39"/>
    <mergeCell ref="M38:N38"/>
    <mergeCell ref="C37:D37"/>
    <mergeCell ref="E39:F39"/>
    <mergeCell ref="C35:D35"/>
    <mergeCell ref="I37:J37"/>
    <mergeCell ref="G38:H38"/>
    <mergeCell ref="M36:N36"/>
    <mergeCell ref="A25:A26"/>
    <mergeCell ref="G32:H32"/>
    <mergeCell ref="M26:N26"/>
    <mergeCell ref="I38:J38"/>
    <mergeCell ref="E34:F34"/>
    <mergeCell ref="M35:N35"/>
    <mergeCell ref="C36:D36"/>
    <mergeCell ref="G39:H39"/>
    <mergeCell ref="M37:N37"/>
    <mergeCell ref="I31:J31"/>
    <mergeCell ref="B2:B3"/>
    <mergeCell ref="K25:L25"/>
    <mergeCell ref="A2:A3"/>
    <mergeCell ref="I25:J25"/>
    <mergeCell ref="B25:B26"/>
    <mergeCell ref="C25:D25"/>
    <mergeCell ref="E25:F25"/>
    <mergeCell ref="G25:H25"/>
  </mergeCells>
  <pageMargins left="0.7" right="0.7" top="0.75" bottom="0.75" header="0.3" footer="0.3"/>
  <pageSetup paperSize="9" scale="46"/>
  <headerFooter alignWithMargins="0"/>
</worksheet>
</file>

<file path=xl/worksheets/sheet5.xml><?xml version="1.0" encoding="utf-8"?>
<worksheet xmlns:r="http://schemas.openxmlformats.org/officeDocument/2006/relationships" xmlns="http://schemas.openxmlformats.org/spreadsheetml/2006/main">
  <dimension ref="A1:P162"/>
  <sheetViews>
    <sheetView tabSelected="1" workbookViewId="0" topLeftCell="A53" zoomScale="89">
      <selection activeCell="Q110" sqref="Q110"/>
    </sheetView>
  </sheetViews>
  <sheetFormatPr defaultRowHeight="16.5" customHeight="1" defaultColWidth="10"/>
  <cols>
    <col min="1" max="1" customWidth="1" width="5.2851562" style="1"/>
    <col min="2" max="2" customWidth="1" width="59.285156" style="1"/>
    <col min="3" max="3" customWidth="1" width="12.285156" style="2"/>
    <col min="4" max="4" customWidth="1" width="12.0" style="2"/>
    <col min="5" max="5" customWidth="1" width="12.0" style="2"/>
    <col min="6" max="6" customWidth="1" width="11.425781" style="2"/>
    <col min="7" max="7" customWidth="1" width="14.855469" style="2"/>
    <col min="8" max="8" customWidth="1" width="12.0" style="2"/>
    <col min="9" max="9" customWidth="1" width="10.0" style="2"/>
    <col min="10" max="10" customWidth="1" width="10.285156" style="2"/>
    <col min="11" max="11" customWidth="1" width="12.140625" style="2"/>
    <col min="12" max="12" customWidth="1" width="10.425781" style="2"/>
    <col min="13" max="13" customWidth="1" width="13.425781" style="1"/>
    <col min="14" max="14" customWidth="1" width="14.140625" style="1"/>
    <col min="15" max="15" customWidth="1" width="14.425781" style="3"/>
    <col min="16" max="16" customWidth="1" width="9.140625" style="2"/>
    <col min="17" max="17" customWidth="1" width="9.140625" style="2"/>
    <col min="18" max="18" customWidth="1" width="9.140625" style="2"/>
    <col min="19" max="19" customWidth="1" width="9.140625" style="2"/>
    <col min="20" max="20" customWidth="1" width="9.140625" style="2"/>
    <col min="21" max="21" customWidth="1" width="9.140625" style="2"/>
    <col min="22" max="22" customWidth="1" width="9.140625" style="2"/>
    <col min="23" max="23" customWidth="1" width="9.140625" style="2"/>
    <col min="24" max="24" customWidth="1" width="9.140625" style="2"/>
    <col min="25" max="25" customWidth="1" width="9.140625" style="2"/>
    <col min="26" max="26" customWidth="1" width="9.140625" style="2"/>
    <col min="27" max="27" customWidth="1" width="9.140625" style="2"/>
    <col min="28" max="28" customWidth="1" width="9.140625" style="2"/>
    <col min="29" max="29" customWidth="1" width="9.140625" style="2"/>
    <col min="30" max="30" customWidth="1" width="9.140625" style="2"/>
    <col min="31" max="31" customWidth="1" width="9.140625" style="2"/>
    <col min="32" max="32" customWidth="1" width="9.140625" style="2"/>
    <col min="33" max="33" customWidth="1" width="9.140625" style="2"/>
    <col min="34" max="34" customWidth="1" width="9.140625" style="2"/>
    <col min="35" max="35" customWidth="1" width="9.140625" style="2"/>
    <col min="36" max="36" customWidth="1" width="9.140625" style="2"/>
    <col min="37" max="37" customWidth="1" width="9.140625" style="2"/>
    <col min="38" max="38" customWidth="1" width="9.140625" style="2"/>
    <col min="39" max="39" customWidth="1" width="9.140625" style="2"/>
    <col min="40" max="40" customWidth="1" width="9.140625" style="2"/>
    <col min="41" max="41" customWidth="1" width="9.140625" style="2"/>
    <col min="42" max="42" customWidth="1" width="9.140625" style="2"/>
    <col min="43" max="43" customWidth="1" width="9.140625" style="2"/>
    <col min="44" max="44" customWidth="1" width="9.140625" style="2"/>
    <col min="45" max="45" customWidth="1" width="9.140625" style="2"/>
    <col min="46" max="46" customWidth="1" width="9.140625" style="2"/>
    <col min="47" max="47" customWidth="1" width="9.140625" style="2"/>
    <col min="48" max="48" customWidth="1" width="9.140625" style="2"/>
    <col min="49" max="49" customWidth="1" width="9.140625" style="2"/>
    <col min="50" max="50" customWidth="1" width="9.140625" style="2"/>
    <col min="51" max="51" customWidth="1" width="9.140625" style="2"/>
    <col min="52" max="52" customWidth="1" width="9.140625" style="2"/>
    <col min="53" max="53" customWidth="1" width="9.140625" style="2"/>
    <col min="54" max="54" customWidth="1" width="9.140625" style="2"/>
    <col min="55" max="55" customWidth="1" width="9.140625" style="2"/>
    <col min="56" max="56" customWidth="1" width="9.140625" style="2"/>
    <col min="57" max="57" customWidth="1" width="9.140625" style="2"/>
    <col min="58" max="58" customWidth="1" width="9.140625" style="2"/>
    <col min="59" max="59" customWidth="1" width="9.140625" style="2"/>
    <col min="60" max="60" customWidth="1" width="9.140625" style="2"/>
    <col min="61" max="61" customWidth="1" width="9.140625" style="2"/>
    <col min="62" max="62" customWidth="1" width="9.140625" style="2"/>
    <col min="63" max="63" customWidth="1" width="9.140625" style="2"/>
    <col min="64" max="64" customWidth="1" width="9.140625" style="2"/>
    <col min="65" max="65" customWidth="1" width="9.140625" style="2"/>
    <col min="66" max="66" customWidth="1" width="9.140625" style="2"/>
    <col min="67" max="67" customWidth="1" width="9.140625" style="2"/>
    <col min="68" max="68" customWidth="1" width="9.140625" style="2"/>
    <col min="69" max="69" customWidth="1" width="9.140625" style="2"/>
    <col min="70" max="70" customWidth="1" width="9.140625" style="2"/>
    <col min="71" max="71" customWidth="1" width="9.140625" style="2"/>
    <col min="72" max="72" customWidth="1" width="9.140625" style="2"/>
    <col min="73" max="73" customWidth="1" width="9.140625" style="2"/>
    <col min="74" max="74" customWidth="1" width="9.140625" style="2"/>
    <col min="75" max="75" customWidth="1" width="9.140625" style="2"/>
    <col min="76" max="76" customWidth="1" width="9.140625" style="2"/>
    <col min="77" max="77" customWidth="1" width="9.140625" style="2"/>
    <col min="78" max="78" customWidth="1" width="9.140625" style="2"/>
    <col min="79" max="79" customWidth="1" width="9.140625" style="2"/>
    <col min="80" max="80" customWidth="1" width="9.140625" style="2"/>
    <col min="81" max="81" customWidth="1" width="9.140625" style="2"/>
    <col min="82" max="82" customWidth="1" width="9.140625" style="2"/>
    <col min="83" max="83" customWidth="1" width="9.140625" style="2"/>
    <col min="84" max="84" customWidth="1" width="9.140625" style="2"/>
    <col min="85" max="85" customWidth="1" width="9.140625" style="2"/>
    <col min="86" max="86" customWidth="1" width="9.140625" style="2"/>
    <col min="87" max="87" customWidth="1" width="9.140625" style="2"/>
    <col min="88" max="88" customWidth="1" width="9.140625" style="2"/>
    <col min="89" max="89" customWidth="1" width="9.140625" style="2"/>
    <col min="90" max="90" customWidth="1" width="9.140625" style="2"/>
    <col min="91" max="91" customWidth="1" width="9.140625" style="2"/>
    <col min="92" max="92" customWidth="1" width="9.140625" style="2"/>
    <col min="93" max="93" customWidth="1" width="9.140625" style="2"/>
    <col min="94" max="94" customWidth="1" width="9.140625" style="2"/>
    <col min="95" max="95" customWidth="1" width="9.140625" style="2"/>
    <col min="96" max="96" customWidth="1" width="9.140625" style="2"/>
    <col min="97" max="97" customWidth="1" width="9.140625" style="2"/>
    <col min="98" max="98" customWidth="1" width="9.140625" style="2"/>
    <col min="99" max="99" customWidth="1" width="9.140625" style="2"/>
    <col min="100" max="100" customWidth="1" width="9.140625" style="2"/>
    <col min="101" max="101" customWidth="1" width="9.140625" style="2"/>
    <col min="102" max="102" customWidth="1" width="9.140625" style="2"/>
    <col min="103" max="103" customWidth="1" width="9.140625" style="2"/>
    <col min="104" max="104" customWidth="1" width="9.140625" style="2"/>
    <col min="105" max="105" customWidth="1" width="9.140625" style="2"/>
    <col min="106" max="106" customWidth="1" width="9.140625" style="2"/>
    <col min="107" max="107" customWidth="1" width="9.140625" style="2"/>
    <col min="108" max="108" customWidth="1" width="9.140625" style="2"/>
    <col min="109" max="109" customWidth="1" width="9.140625" style="2"/>
    <col min="110" max="110" customWidth="1" width="9.140625" style="2"/>
    <col min="111" max="111" customWidth="1" width="9.140625" style="2"/>
    <col min="112" max="112" customWidth="1" width="9.140625" style="2"/>
    <col min="113" max="113" customWidth="1" width="9.140625" style="2"/>
    <col min="114" max="114" customWidth="1" width="9.140625" style="2"/>
    <col min="115" max="115" customWidth="1" width="9.140625" style="2"/>
    <col min="116" max="116" customWidth="1" width="9.140625" style="2"/>
    <col min="117" max="117" customWidth="1" width="9.140625" style="2"/>
    <col min="118" max="118" customWidth="1" width="9.140625" style="2"/>
    <col min="119" max="119" customWidth="1" width="9.140625" style="2"/>
    <col min="120" max="120" customWidth="1" width="9.140625" style="2"/>
    <col min="121" max="121" customWidth="1" width="9.140625" style="2"/>
    <col min="122" max="122" customWidth="1" width="9.140625" style="2"/>
    <col min="123" max="123" customWidth="1" width="9.140625" style="2"/>
    <col min="124" max="124" customWidth="1" width="9.140625" style="2"/>
    <col min="125" max="125" customWidth="1" width="9.140625" style="2"/>
    <col min="126" max="126" customWidth="1" width="9.140625" style="2"/>
    <col min="127" max="127" customWidth="1" width="9.140625" style="2"/>
    <col min="128" max="128" customWidth="1" width="9.140625" style="2"/>
    <col min="129" max="129" customWidth="1" width="9.140625" style="2"/>
    <col min="130" max="130" customWidth="1" width="9.140625" style="2"/>
    <col min="131" max="131" customWidth="1" width="9.140625" style="2"/>
    <col min="132" max="132" customWidth="1" width="9.140625" style="2"/>
    <col min="133" max="133" customWidth="1" width="9.140625" style="2"/>
    <col min="134" max="134" customWidth="1" width="9.140625" style="2"/>
    <col min="135" max="135" customWidth="1" width="9.140625" style="2"/>
    <col min="136" max="136" customWidth="1" width="9.140625" style="2"/>
    <col min="137" max="137" customWidth="1" width="9.140625" style="2"/>
    <col min="138" max="138" customWidth="1" width="9.140625" style="2"/>
    <col min="139" max="139" customWidth="1" width="9.140625" style="2"/>
    <col min="140" max="140" customWidth="1" width="9.140625" style="2"/>
    <col min="141" max="141" customWidth="1" width="9.140625" style="2"/>
    <col min="142" max="142" customWidth="1" width="9.140625" style="2"/>
    <col min="143" max="143" customWidth="1" width="9.140625" style="2"/>
    <col min="144" max="144" customWidth="1" width="9.140625" style="2"/>
    <col min="145" max="145" customWidth="1" width="9.140625" style="2"/>
    <col min="146" max="146" customWidth="1" width="9.140625" style="2"/>
    <col min="147" max="147" customWidth="1" width="9.140625" style="2"/>
    <col min="148" max="148" customWidth="1" width="9.140625" style="2"/>
    <col min="149" max="149" customWidth="1" width="9.140625" style="2"/>
    <col min="150" max="150" customWidth="1" width="9.140625" style="2"/>
    <col min="151" max="151" customWidth="1" width="9.140625" style="2"/>
    <col min="152" max="152" customWidth="1" width="9.140625" style="2"/>
    <col min="153" max="153" customWidth="1" width="9.140625" style="2"/>
    <col min="154" max="154" customWidth="1" width="9.140625" style="2"/>
    <col min="155" max="155" customWidth="1" width="9.140625" style="2"/>
    <col min="156" max="156" customWidth="1" width="9.140625" style="2"/>
    <col min="157" max="157" customWidth="1" width="9.140625" style="2"/>
    <col min="158" max="158" customWidth="1" width="9.140625" style="2"/>
    <col min="159" max="159" customWidth="1" width="9.140625" style="2"/>
    <col min="160" max="160" customWidth="1" width="9.140625" style="2"/>
    <col min="161" max="161" customWidth="1" width="9.140625" style="2"/>
    <col min="162" max="162" customWidth="1" width="9.140625" style="2"/>
    <col min="163" max="163" customWidth="1" width="9.140625" style="2"/>
    <col min="164" max="164" customWidth="1" width="9.140625" style="2"/>
    <col min="165" max="165" customWidth="1" width="9.140625" style="2"/>
    <col min="166" max="166" customWidth="1" width="9.140625" style="2"/>
    <col min="167" max="167" customWidth="1" width="9.140625" style="2"/>
    <col min="168" max="168" customWidth="1" width="9.140625" style="2"/>
    <col min="169" max="169" customWidth="1" width="9.140625" style="2"/>
    <col min="170" max="170" customWidth="1" width="9.140625" style="2"/>
    <col min="171" max="171" customWidth="1" width="9.140625" style="2"/>
    <col min="172" max="172" customWidth="1" width="9.140625" style="2"/>
    <col min="173" max="173" customWidth="1" width="9.140625" style="2"/>
    <col min="174" max="174" customWidth="1" width="9.140625" style="2"/>
    <col min="175" max="175" customWidth="1" width="9.140625" style="2"/>
    <col min="176" max="176" customWidth="1" width="9.140625" style="2"/>
    <col min="177" max="177" customWidth="1" width="9.140625" style="2"/>
    <col min="178" max="178" customWidth="1" width="9.140625" style="2"/>
    <col min="179" max="179" customWidth="1" width="9.140625" style="2"/>
    <col min="180" max="180" customWidth="1" width="9.140625" style="2"/>
    <col min="181" max="181" customWidth="1" width="9.140625" style="2"/>
    <col min="182" max="182" customWidth="1" width="9.140625" style="2"/>
    <col min="183" max="183" customWidth="1" width="9.140625" style="2"/>
    <col min="184" max="184" customWidth="1" width="9.140625" style="2"/>
    <col min="185" max="185" customWidth="1" width="9.140625" style="2"/>
    <col min="186" max="186" customWidth="1" width="9.140625" style="2"/>
    <col min="187" max="187" customWidth="1" width="9.140625" style="2"/>
    <col min="188" max="188" customWidth="1" width="9.140625" style="2"/>
    <col min="189" max="189" customWidth="1" width="9.140625" style="2"/>
    <col min="190" max="190" customWidth="1" width="9.140625" style="2"/>
    <col min="191" max="191" customWidth="1" width="9.140625" style="2"/>
    <col min="192" max="192" customWidth="1" width="9.140625" style="2"/>
    <col min="193" max="193" customWidth="1" width="9.140625" style="2"/>
    <col min="194" max="194" customWidth="1" width="9.140625" style="2"/>
    <col min="195" max="195" customWidth="1" width="9.140625" style="2"/>
    <col min="196" max="196" customWidth="1" width="9.140625" style="2"/>
    <col min="197" max="197" customWidth="1" width="9.140625" style="2"/>
    <col min="198" max="198" customWidth="1" width="9.140625" style="2"/>
    <col min="199" max="199" customWidth="1" width="9.140625" style="2"/>
    <col min="200" max="200" customWidth="1" width="9.140625" style="2"/>
    <col min="201" max="201" customWidth="1" width="9.140625" style="2"/>
    <col min="202" max="202" customWidth="1" width="9.140625" style="2"/>
    <col min="203" max="203" customWidth="1" width="9.140625" style="2"/>
    <col min="204" max="204" customWidth="1" width="9.140625" style="2"/>
    <col min="205" max="205" customWidth="1" width="9.140625" style="2"/>
    <col min="206" max="206" customWidth="1" width="9.140625" style="2"/>
    <col min="207" max="207" customWidth="1" width="9.140625" style="2"/>
    <col min="208" max="208" customWidth="1" width="9.140625" style="2"/>
    <col min="209" max="209" customWidth="1" width="9.140625" style="2"/>
    <col min="210" max="210" customWidth="1" width="9.140625" style="2"/>
    <col min="211" max="211" customWidth="1" width="9.140625" style="2"/>
    <col min="212" max="212" customWidth="1" width="9.140625" style="2"/>
    <col min="213" max="213" customWidth="1" width="9.140625" style="2"/>
    <col min="214" max="214" customWidth="1" width="9.140625" style="2"/>
    <col min="215" max="215" customWidth="1" width="9.140625" style="2"/>
    <col min="216" max="216" customWidth="1" width="9.140625" style="2"/>
    <col min="217" max="217" customWidth="1" width="9.140625" style="2"/>
    <col min="218" max="218" customWidth="1" width="9.140625" style="2"/>
    <col min="219" max="219" customWidth="1" width="9.140625" style="2"/>
    <col min="220" max="220" customWidth="1" width="9.140625" style="2"/>
    <col min="221" max="221" customWidth="1" width="9.140625" style="2"/>
    <col min="222" max="222" customWidth="1" width="9.140625" style="2"/>
    <col min="223" max="223" customWidth="1" width="9.140625" style="2"/>
    <col min="224" max="224" customWidth="1" width="9.140625" style="2"/>
    <col min="225" max="225" customWidth="1" width="9.140625" style="2"/>
    <col min="226" max="226" customWidth="1" width="9.140625" style="2"/>
    <col min="227" max="227" customWidth="1" width="9.140625" style="2"/>
    <col min="228" max="228" customWidth="1" width="9.140625" style="2"/>
    <col min="229" max="229" customWidth="1" width="9.140625" style="2"/>
    <col min="230" max="230" customWidth="1" width="9.140625" style="2"/>
    <col min="231" max="231" customWidth="1" width="9.140625" style="2"/>
    <col min="232" max="232" customWidth="1" width="9.140625" style="2"/>
    <col min="233" max="233" customWidth="1" width="9.140625" style="2"/>
    <col min="234" max="234" customWidth="1" width="9.140625" style="2"/>
    <col min="235" max="235" customWidth="1" width="9.140625" style="2"/>
    <col min="236" max="236" customWidth="1" width="9.140625" style="2"/>
    <col min="237" max="237" customWidth="1" width="9.140625" style="2"/>
    <col min="238" max="238" customWidth="1" width="9.140625" style="2"/>
    <col min="239" max="239" customWidth="1" width="9.140625" style="2"/>
    <col min="240" max="240" customWidth="1" width="9.140625" style="2"/>
    <col min="241" max="241" customWidth="1" width="9.140625" style="2"/>
    <col min="242" max="242" customWidth="1" width="9.140625" style="2"/>
    <col min="243" max="243" customWidth="1" width="9.140625" style="2"/>
    <col min="244" max="244" customWidth="1" width="9.140625" style="2"/>
    <col min="245" max="245" customWidth="1" width="9.140625" style="2"/>
    <col min="246" max="246" customWidth="1" width="9.140625" style="2"/>
    <col min="247" max="247" customWidth="1" width="9.140625" style="2"/>
    <col min="248" max="248" customWidth="1" width="9.140625" style="2"/>
    <col min="249" max="249" customWidth="1" width="9.140625" style="2"/>
    <col min="250" max="250" customWidth="1" width="9.140625" style="2"/>
    <col min="251" max="251" customWidth="1" width="9.140625" style="2"/>
    <col min="252" max="252" customWidth="1" width="9.140625" style="2"/>
    <col min="253" max="253" customWidth="1" width="9.140625" style="2"/>
    <col min="254" max="254" customWidth="1" width="9.140625" style="2"/>
    <col min="255" max="255" customWidth="1" width="9.140625" style="2"/>
    <col min="256" max="256" customWidth="1" width="9.140625" style="2"/>
    <col min="257" max="16384" width="9" style="0" hidden="0"/>
  </cols>
  <sheetData>
    <row r="1" spans="8:8" ht="26.25" customHeight="1">
      <c r="A1" s="4" t="s">
        <v>45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/>
      <c r="N1" s="5"/>
    </row>
    <row r="2" spans="8:8" ht="33.75" customHeight="1">
      <c r="A2" s="6"/>
      <c r="B2" s="7" t="s">
        <v>44</v>
      </c>
      <c r="C2" s="8" t="s">
        <v>22</v>
      </c>
      <c r="D2" s="9"/>
      <c r="E2" s="10" t="s">
        <v>23</v>
      </c>
      <c r="F2" s="11"/>
      <c r="G2" s="12" t="s">
        <v>24</v>
      </c>
      <c r="H2" s="13"/>
      <c r="I2" s="14" t="s">
        <v>20</v>
      </c>
      <c r="J2" s="15"/>
      <c r="K2" s="16" t="s">
        <v>21</v>
      </c>
      <c r="L2" s="17"/>
      <c r="M2" s="18" t="s">
        <v>43</v>
      </c>
      <c r="N2" s="19"/>
      <c r="O2" s="20"/>
    </row>
    <row r="3" spans="8:8" ht="16.5" customHeight="1">
      <c r="A3" s="21"/>
      <c r="B3" s="22"/>
      <c r="C3" s="23" t="s">
        <v>0</v>
      </c>
      <c r="D3" s="23" t="s">
        <v>1</v>
      </c>
      <c r="E3" s="24" t="s">
        <v>0</v>
      </c>
      <c r="F3" s="24" t="s">
        <v>1</v>
      </c>
      <c r="G3" s="25" t="s">
        <v>0</v>
      </c>
      <c r="H3" s="25" t="s">
        <v>1</v>
      </c>
      <c r="I3" s="26" t="s">
        <v>0</v>
      </c>
      <c r="J3" s="26" t="s">
        <v>1</v>
      </c>
      <c r="K3" s="27" t="s">
        <v>0</v>
      </c>
      <c r="L3" s="28" t="s">
        <v>1</v>
      </c>
      <c r="M3" s="29" t="s">
        <v>0</v>
      </c>
      <c r="N3" s="30" t="s">
        <v>1</v>
      </c>
      <c r="O3" s="30" t="s">
        <v>48</v>
      </c>
    </row>
    <row r="4" spans="8:8" ht="16.5" customHeight="1">
      <c r="A4" s="31" t="s">
        <v>25</v>
      </c>
      <c r="B4" s="32" t="s">
        <v>2</v>
      </c>
      <c r="C4" s="33">
        <f>'Work 1-19 Hrs-Unemployed'!C4+'Work 20-39 Hrs-Underemployed'!C4+'Work 40 Hrs-Full-Time employed'!C4</f>
        <v>1770971.134349905</v>
      </c>
      <c r="D4" s="33">
        <f>'Work 1-19 Hrs-Unemployed'!D4+'Work 20-39 Hrs-Underemployed'!D4+'Work 40 Hrs-Full-Time employed'!D4</f>
        <v>693298.104815641</v>
      </c>
      <c r="E4" s="34">
        <f>'Work 1-19 Hrs-Unemployed'!E4+'Work 20-39 Hrs-Underemployed'!E4+'Work 40 Hrs-Full-Time employed'!E4</f>
        <v>2.227245878635262E7</v>
      </c>
      <c r="F4" s="34">
        <f>'Work 1-19 Hrs-Unemployed'!F4+'Work 20-39 Hrs-Underemployed'!F4+'Work 40 Hrs-Full-Time employed'!F4</f>
        <v>7384836.0734846</v>
      </c>
      <c r="G4" s="35">
        <f>'Work 1-19 Hrs-Unemployed'!G4+'Work 20-39 Hrs-Underemployed'!G4+'Work 40 Hrs-Full-Time employed'!G4</f>
        <v>874104.029640118</v>
      </c>
      <c r="H4" s="35">
        <f>'Work 1-19 Hrs-Unemployed'!H4+'Work 20-39 Hrs-Underemployed'!H4+'Work 40 Hrs-Full-Time employed'!H4</f>
        <v>303341.27329876204</v>
      </c>
      <c r="I4" s="36">
        <f>'Work 1-19 Hrs-Unemployed'!I4+'Work 20-39 Hrs-Underemployed'!I4+'Work 40 Hrs-Full-Time employed'!I4</f>
        <v>171857.1345942983</v>
      </c>
      <c r="J4" s="36">
        <f>'Work 1-19 Hrs-Unemployed'!J4+'Work 20-39 Hrs-Underemployed'!J4+'Work 40 Hrs-Full-Time employed'!J4</f>
        <v>45900.412734954894</v>
      </c>
      <c r="K4" s="37">
        <f>'Work 1-19 Hrs-Unemployed'!K4+'Work 20-39 Hrs-Underemployed'!K4+'Work 40 Hrs-Full-Time employed'!K4</f>
        <v>2036095.09002518</v>
      </c>
      <c r="L4" s="38">
        <f>'Work 1-19 Hrs-Unemployed'!L4+'Work 20-39 Hrs-Underemployed'!L4+'Work 40 Hrs-Full-Time employed'!L4</f>
        <v>1816068.267464041</v>
      </c>
      <c r="M4" s="39">
        <f>SUM(C4,E4,G4,I4,K4)</f>
        <v>2.7125486174962122E7</v>
      </c>
      <c r="N4" s="40">
        <f>SUM(D4,F4,H4,J4,L4)</f>
        <v>1.0243444131798E7</v>
      </c>
      <c r="O4" s="41">
        <f>M4+N4</f>
        <v>3.73689303067601E7</v>
      </c>
    </row>
    <row r="5" spans="8:8" ht="16.5" customHeight="1">
      <c r="A5" s="42" t="s">
        <v>26</v>
      </c>
      <c r="B5" s="43" t="s">
        <v>3</v>
      </c>
      <c r="C5" s="33">
        <f>'Work 1-19 Hrs-Unemployed'!C5+'Work 20-39 Hrs-Underemployed'!C5+'Work 40 Hrs-Full-Time employed'!C5</f>
        <v>24549.621253253397</v>
      </c>
      <c r="D5" s="33">
        <f>'Work 1-19 Hrs-Unemployed'!D5+'Work 20-39 Hrs-Underemployed'!D5+'Work 40 Hrs-Full-Time employed'!D5</f>
        <v>362.134110670801</v>
      </c>
      <c r="E5" s="34"/>
      <c r="F5" s="34"/>
      <c r="G5" s="35">
        <f>'Work 1-19 Hrs-Unemployed'!G5+'Work 20-39 Hrs-Underemployed'!G5+'Work 40 Hrs-Full-Time employed'!G5</f>
        <v>87660.7221742814</v>
      </c>
      <c r="H5" s="35">
        <f>'Work 1-19 Hrs-Unemployed'!H5+'Work 20-39 Hrs-Underemployed'!H5+'Work 40 Hrs-Full-Time employed'!H5</f>
        <v>11537.83619808636</v>
      </c>
      <c r="I5" s="36">
        <f>'Work 1-19 Hrs-Unemployed'!I5+'Work 20-39 Hrs-Underemployed'!I5+'Work 40 Hrs-Full-Time employed'!I5</f>
        <v>4436.789599946344</v>
      </c>
      <c r="J5" s="36">
        <f>'Work 1-19 Hrs-Unemployed'!J5+'Work 20-39 Hrs-Underemployed'!J5+'Work 40 Hrs-Full-Time employed'!J5</f>
        <v>0.0</v>
      </c>
      <c r="K5" s="37">
        <f>'Work 1-19 Hrs-Unemployed'!K5+'Work 20-39 Hrs-Underemployed'!K5+'Work 40 Hrs-Full-Time employed'!K5</f>
        <v>1158.00936543228</v>
      </c>
      <c r="L5" s="38">
        <f>'Work 1-19 Hrs-Unemployed'!L5+'Work 20-39 Hrs-Underemployed'!L5+'Work 40 Hrs-Full-Time employed'!L5</f>
        <v>0.0</v>
      </c>
      <c r="M5" s="39">
        <f t="shared" si="0" ref="M5:N21">SUM(C5,E5,G5,I5,K5)</f>
        <v>117805.14239291343</v>
      </c>
      <c r="N5" s="40">
        <f t="shared" si="0"/>
        <v>11899.97030875716</v>
      </c>
      <c r="O5" s="41">
        <f t="shared" si="1" ref="O5:O22">M5+N5</f>
        <v>129705.1127016702</v>
      </c>
    </row>
    <row r="6" spans="8:8" ht="16.5" customHeight="1">
      <c r="A6" s="42" t="s">
        <v>27</v>
      </c>
      <c r="B6" s="43" t="s">
        <v>4</v>
      </c>
      <c r="C6" s="33">
        <f>'Work 1-19 Hrs-Unemployed'!C6+'Work 20-39 Hrs-Underemployed'!C6+'Work 40 Hrs-Full-Time employed'!C6</f>
        <v>722310.710785822</v>
      </c>
      <c r="D6" s="33">
        <f>'Work 1-19 Hrs-Unemployed'!D6+'Work 20-39 Hrs-Underemployed'!D6+'Work 40 Hrs-Full-Time employed'!D6</f>
        <v>213841.33865381</v>
      </c>
      <c r="E6" s="34"/>
      <c r="F6" s="34"/>
      <c r="G6" s="35">
        <f>'Work 1-19 Hrs-Unemployed'!G6+'Work 20-39 Hrs-Underemployed'!G6+'Work 40 Hrs-Full-Time employed'!G6</f>
        <v>2257391.959368757</v>
      </c>
      <c r="H6" s="35">
        <f>'Work 1-19 Hrs-Unemployed'!H6+'Work 20-39 Hrs-Underemployed'!H6+'Work 40 Hrs-Full-Time employed'!H6</f>
        <v>1680389.0887669679</v>
      </c>
      <c r="I6" s="36">
        <f>'Work 1-19 Hrs-Unemployed'!I6+'Work 20-39 Hrs-Underemployed'!I6+'Work 40 Hrs-Full-Time employed'!I6</f>
        <v>135937.191584789</v>
      </c>
      <c r="J6" s="36">
        <f>'Work 1-19 Hrs-Unemployed'!J6+'Work 20-39 Hrs-Underemployed'!J6+'Work 40 Hrs-Full-Time employed'!J6</f>
        <v>44582.7211437913</v>
      </c>
      <c r="K6" s="37">
        <f>'Work 1-19 Hrs-Unemployed'!K6+'Work 20-39 Hrs-Underemployed'!K6+'Work 40 Hrs-Full-Time employed'!K6</f>
        <v>133742.67644293682</v>
      </c>
      <c r="L6" s="38">
        <f>'Work 1-19 Hrs-Unemployed'!L6+'Work 20-39 Hrs-Underemployed'!L6+'Work 40 Hrs-Full-Time employed'!L6</f>
        <v>222445.76289860898</v>
      </c>
      <c r="M6" s="39">
        <f t="shared" si="0"/>
        <v>3249382.538182305</v>
      </c>
      <c r="N6" s="40">
        <f t="shared" si="0"/>
        <v>2161258.911463178</v>
      </c>
      <c r="O6" s="41">
        <f t="shared" si="1"/>
        <v>5410641.449645489</v>
      </c>
    </row>
    <row r="7" spans="8:8" ht="16.5" customHeight="1">
      <c r="A7" s="42" t="s">
        <v>28</v>
      </c>
      <c r="B7" s="43" t="s">
        <v>5</v>
      </c>
      <c r="C7" s="33"/>
      <c r="D7" s="33"/>
      <c r="E7" s="34"/>
      <c r="F7" s="34"/>
      <c r="G7" s="35">
        <f>'Work 1-19 Hrs-Unemployed'!G7+'Work 20-39 Hrs-Underemployed'!G7+'Work 40 Hrs-Full-Time employed'!G7</f>
        <v>8228.15332731652</v>
      </c>
      <c r="H7" s="35">
        <f>'Work 1-19 Hrs-Unemployed'!H7+'Work 20-39 Hrs-Underemployed'!H7+'Work 40 Hrs-Full-Time employed'!H7</f>
        <v>0.0</v>
      </c>
      <c r="I7" s="36"/>
      <c r="J7" s="36"/>
      <c r="K7" s="37">
        <f>'Work 1-19 Hrs-Unemployed'!K7+'Work 20-39 Hrs-Underemployed'!K7+'Work 40 Hrs-Full-Time employed'!K7</f>
        <v>2263.422132708497</v>
      </c>
      <c r="L7" s="38">
        <f>'Work 1-19 Hrs-Unemployed'!L7+'Work 20-39 Hrs-Underemployed'!L7+'Work 40 Hrs-Full-Time employed'!L7</f>
        <v>0.0</v>
      </c>
      <c r="M7" s="39">
        <f t="shared" si="0"/>
        <v>10491.575460025018</v>
      </c>
      <c r="N7" s="40">
        <f t="shared" si="0"/>
        <v>0.0</v>
      </c>
      <c r="O7" s="41">
        <f t="shared" si="1"/>
        <v>10491.575460025</v>
      </c>
    </row>
    <row r="8" spans="8:8" ht="16.5" customHeight="1">
      <c r="A8" s="42" t="s">
        <v>29</v>
      </c>
      <c r="B8" s="43" t="s">
        <v>6</v>
      </c>
      <c r="C8" s="33">
        <f>'Work 1-19 Hrs-Unemployed'!C8+'Work 20-39 Hrs-Underemployed'!C8+'Work 40 Hrs-Full-Time employed'!C8</f>
        <v>39726.46991944873</v>
      </c>
      <c r="D8" s="33">
        <f>'Work 1-19 Hrs-Unemployed'!D8+'Work 20-39 Hrs-Underemployed'!D8+'Work 40 Hrs-Full-Time employed'!D8</f>
        <v>9388.07346450403</v>
      </c>
      <c r="E8" s="34"/>
      <c r="F8" s="34"/>
      <c r="G8" s="35">
        <f>'Work 1-19 Hrs-Unemployed'!G8+'Work 20-39 Hrs-Underemployed'!G8+'Work 40 Hrs-Full-Time employed'!G8</f>
        <v>30725.149798426708</v>
      </c>
      <c r="H8" s="35">
        <f>'Work 1-19 Hrs-Unemployed'!H8+'Work 20-39 Hrs-Underemployed'!H8+'Work 40 Hrs-Full-Time employed'!H8</f>
        <v>9460.857509195801</v>
      </c>
      <c r="I8" s="36">
        <f>'Work 1-19 Hrs-Unemployed'!I8+'Work 20-39 Hrs-Underemployed'!I8+'Work 40 Hrs-Full-Time employed'!I8</f>
        <v>223.456507290233</v>
      </c>
      <c r="J8" s="36">
        <f>'Work 1-19 Hrs-Unemployed'!J8+'Work 20-39 Hrs-Underemployed'!J8+'Work 40 Hrs-Full-Time employed'!J8</f>
        <v>0.0</v>
      </c>
      <c r="K8" s="37">
        <f>'Work 1-19 Hrs-Unemployed'!K8+'Work 20-39 Hrs-Underemployed'!K8+'Work 40 Hrs-Full-Time employed'!K8</f>
        <v>0.0</v>
      </c>
      <c r="L8" s="38">
        <f>'Work 1-19 Hrs-Unemployed'!L8+'Work 20-39 Hrs-Underemployed'!L8+'Work 40 Hrs-Full-Time employed'!L8</f>
        <v>1281.72054643812</v>
      </c>
      <c r="M8" s="39">
        <f t="shared" si="0"/>
        <v>70675.07622516567</v>
      </c>
      <c r="N8" s="40">
        <f t="shared" si="0"/>
        <v>20130.65152013795</v>
      </c>
      <c r="O8" s="41">
        <f t="shared" si="1"/>
        <v>90805.7277453037</v>
      </c>
    </row>
    <row r="9" spans="8:8" ht="16.5" customHeight="1">
      <c r="A9" s="42" t="s">
        <v>30</v>
      </c>
      <c r="B9" s="43" t="s">
        <v>7</v>
      </c>
      <c r="C9" s="33">
        <f>'Work 1-19 Hrs-Unemployed'!C9+'Work 20-39 Hrs-Underemployed'!C9+'Work 40 Hrs-Full-Time employed'!C9</f>
        <v>769127.242246949</v>
      </c>
      <c r="D9" s="33">
        <f>'Work 1-19 Hrs-Unemployed'!D9+'Work 20-39 Hrs-Underemployed'!D9+'Work 40 Hrs-Full-Time employed'!D9</f>
        <v>26337.98858183762</v>
      </c>
      <c r="E9" s="34"/>
      <c r="F9" s="34"/>
      <c r="G9" s="35">
        <f>'Work 1-19 Hrs-Unemployed'!G9+'Work 20-39 Hrs-Underemployed'!G9+'Work 40 Hrs-Full-Time employed'!G9</f>
        <v>866409.574077531</v>
      </c>
      <c r="H9" s="35">
        <f>'Work 1-19 Hrs-Unemployed'!H9+'Work 20-39 Hrs-Underemployed'!H9+'Work 40 Hrs-Full-Time employed'!H9</f>
        <v>13051.882644415891</v>
      </c>
      <c r="I9" s="36">
        <f>'Work 1-19 Hrs-Unemployed'!I9+'Work 20-39 Hrs-Underemployed'!I9+'Work 40 Hrs-Full-Time employed'!I9</f>
        <v>46251.983245721494</v>
      </c>
      <c r="J9" s="36">
        <f>'Work 1-19 Hrs-Unemployed'!J9+'Work 20-39 Hrs-Underemployed'!J9+'Work 40 Hrs-Full-Time employed'!J9</f>
        <v>0.0</v>
      </c>
      <c r="K9" s="37">
        <f>'Work 1-19 Hrs-Unemployed'!K9+'Work 20-39 Hrs-Underemployed'!K9+'Work 40 Hrs-Full-Time employed'!K9</f>
        <v>22495.24582221771</v>
      </c>
      <c r="L9" s="38">
        <f>'Work 1-19 Hrs-Unemployed'!L9+'Work 20-39 Hrs-Underemployed'!L9+'Work 40 Hrs-Full-Time employed'!L9</f>
        <v>1804.95389537056</v>
      </c>
      <c r="M9" s="39">
        <f t="shared" si="0"/>
        <v>1704284.0453924192</v>
      </c>
      <c r="N9" s="40">
        <f t="shared" si="0"/>
        <v>41194.825121624075</v>
      </c>
      <c r="O9" s="41">
        <f t="shared" si="1"/>
        <v>1745478.870514044</v>
      </c>
    </row>
    <row r="10" spans="8:8" ht="16.5" customHeight="1">
      <c r="A10" s="42" t="s">
        <v>31</v>
      </c>
      <c r="B10" s="43" t="s">
        <v>8</v>
      </c>
      <c r="C10" s="33">
        <f>'Work 1-19 Hrs-Unemployed'!C10+'Work 20-39 Hrs-Underemployed'!C10+'Work 40 Hrs-Full-Time employed'!C10</f>
        <v>570214.963820332</v>
      </c>
      <c r="D10" s="33">
        <f>'Work 1-19 Hrs-Unemployed'!D10+'Work 20-39 Hrs-Underemployed'!D10+'Work 40 Hrs-Full-Time employed'!D10</f>
        <v>878597.941192881</v>
      </c>
      <c r="E10" s="34"/>
      <c r="F10" s="34"/>
      <c r="G10" s="35">
        <f>'Work 1-19 Hrs-Unemployed'!G10+'Work 20-39 Hrs-Underemployed'!G10+'Work 40 Hrs-Full-Time employed'!G10</f>
        <v>3065789.992246206</v>
      </c>
      <c r="H10" s="35">
        <f>'Work 1-19 Hrs-Unemployed'!H10+'Work 20-39 Hrs-Underemployed'!H10+'Work 40 Hrs-Full-Time employed'!H10</f>
        <v>5913170.019297469</v>
      </c>
      <c r="I10" s="36">
        <f>'Work 1-19 Hrs-Unemployed'!I10+'Work 20-39 Hrs-Underemployed'!I10+'Work 40 Hrs-Full-Time employed'!I10</f>
        <v>79408.8538799524</v>
      </c>
      <c r="J10" s="36">
        <f>'Work 1-19 Hrs-Unemployed'!J10+'Work 20-39 Hrs-Underemployed'!J10+'Work 40 Hrs-Full-Time employed'!J10</f>
        <v>50965.3243970521</v>
      </c>
      <c r="K10" s="37">
        <f>'Work 1-19 Hrs-Unemployed'!K10+'Work 20-39 Hrs-Underemployed'!K10+'Work 40 Hrs-Full-Time employed'!K10</f>
        <v>91898.9814369888</v>
      </c>
      <c r="L10" s="38">
        <f>'Work 1-19 Hrs-Unemployed'!L10+'Work 20-39 Hrs-Underemployed'!L10+'Work 40 Hrs-Full-Time employed'!L10</f>
        <v>184985.9598332391</v>
      </c>
      <c r="M10" s="39">
        <f t="shared" si="0"/>
        <v>3807312.791383479</v>
      </c>
      <c r="N10" s="40">
        <f t="shared" si="0"/>
        <v>7027719.2447206415</v>
      </c>
      <c r="O10" s="41">
        <f t="shared" si="1"/>
        <v>1.083503203610412E7</v>
      </c>
    </row>
    <row r="11" spans="8:8" ht="16.5" customHeight="1">
      <c r="A11" s="42" t="s">
        <v>32</v>
      </c>
      <c r="B11" s="43" t="s">
        <v>9</v>
      </c>
      <c r="C11" s="33">
        <f>'Work 1-19 Hrs-Unemployed'!C11+'Work 20-39 Hrs-Underemployed'!C11+'Work 40 Hrs-Full-Time employed'!C11</f>
        <v>5113.27588613151</v>
      </c>
      <c r="D11" s="33">
        <f>'Work 1-19 Hrs-Unemployed'!D11+'Work 20-39 Hrs-Underemployed'!D11+'Work 40 Hrs-Full-Time employed'!D11</f>
        <v>2599.30372929378</v>
      </c>
      <c r="E11" s="34"/>
      <c r="F11" s="34"/>
      <c r="G11" s="35">
        <f>'Work 1-19 Hrs-Unemployed'!G11+'Work 20-39 Hrs-Underemployed'!G11+'Work 40 Hrs-Full-Time employed'!G11</f>
        <v>94524.49598186421</v>
      </c>
      <c r="H11" s="35">
        <f>'Work 1-19 Hrs-Unemployed'!H11+'Work 20-39 Hrs-Underemployed'!H11+'Work 40 Hrs-Full-Time employed'!H11</f>
        <v>819150.550312809</v>
      </c>
      <c r="I11" s="36">
        <f>'Work 1-19 Hrs-Unemployed'!I11+'Work 20-39 Hrs-Underemployed'!I11+'Work 40 Hrs-Full-Time employed'!I11</f>
        <v>4285.25973474559</v>
      </c>
      <c r="J11" s="36">
        <f>'Work 1-19 Hrs-Unemployed'!J11+'Work 20-39 Hrs-Underemployed'!J11+'Work 40 Hrs-Full-Time employed'!J11</f>
        <v>14714.997760732429</v>
      </c>
      <c r="K11" s="37">
        <f>'Work 1-19 Hrs-Unemployed'!K11+'Work 20-39 Hrs-Underemployed'!K11+'Work 40 Hrs-Full-Time employed'!K11</f>
        <v>13071.60784562295</v>
      </c>
      <c r="L11" s="38">
        <f>'Work 1-19 Hrs-Unemployed'!L11+'Work 20-39 Hrs-Underemployed'!L11+'Work 40 Hrs-Full-Time employed'!L11</f>
        <v>98648.2567963088</v>
      </c>
      <c r="M11" s="39">
        <f t="shared" si="0"/>
        <v>116994.63944836425</v>
      </c>
      <c r="N11" s="40">
        <f t="shared" si="0"/>
        <v>935113.1085991439</v>
      </c>
      <c r="O11" s="41">
        <f t="shared" si="1"/>
        <v>1052107.748047508</v>
      </c>
    </row>
    <row r="12" spans="8:8" ht="16.5" customHeight="1">
      <c r="A12" s="42" t="s">
        <v>33</v>
      </c>
      <c r="B12" s="43" t="s">
        <v>10</v>
      </c>
      <c r="C12" s="33">
        <f>'Work 1-19 Hrs-Unemployed'!C12+'Work 20-39 Hrs-Underemployed'!C12+'Work 40 Hrs-Full-Time employed'!C12</f>
        <v>876302.672622361</v>
      </c>
      <c r="D12" s="33">
        <f>'Work 1-19 Hrs-Unemployed'!D12+'Work 20-39 Hrs-Underemployed'!D12+'Work 40 Hrs-Full-Time employed'!D12</f>
        <v>14783.703478486299</v>
      </c>
      <c r="E12" s="34"/>
      <c r="F12" s="34"/>
      <c r="G12" s="35">
        <f>'Work 1-19 Hrs-Unemployed'!G12+'Work 20-39 Hrs-Underemployed'!G12+'Work 40 Hrs-Full-Time employed'!G12</f>
        <v>1552087.323670907</v>
      </c>
      <c r="H12" s="35">
        <f>'Work 1-19 Hrs-Unemployed'!H12+'Work 20-39 Hrs-Underemployed'!H12+'Work 40 Hrs-Full-Time employed'!H12</f>
        <v>9398.452040539481</v>
      </c>
      <c r="I12" s="36">
        <f>'Work 1-19 Hrs-Unemployed'!I12+'Work 20-39 Hrs-Underemployed'!I12+'Work 40 Hrs-Full-Time employed'!I12</f>
        <v>14371.92130193764</v>
      </c>
      <c r="J12" s="36">
        <f>'Work 1-19 Hrs-Unemployed'!J12+'Work 20-39 Hrs-Underemployed'!J12+'Work 40 Hrs-Full-Time employed'!J12</f>
        <v>0.0</v>
      </c>
      <c r="K12" s="37">
        <f>'Work 1-19 Hrs-Unemployed'!K12+'Work 20-39 Hrs-Underemployed'!K12+'Work 40 Hrs-Full-Time employed'!K12</f>
        <v>20833.46094650662</v>
      </c>
      <c r="L12" s="38">
        <f>'Work 1-19 Hrs-Unemployed'!L12+'Work 20-39 Hrs-Underemployed'!L12+'Work 40 Hrs-Full-Time employed'!L12</f>
        <v>2079.03038390837</v>
      </c>
      <c r="M12" s="39">
        <f t="shared" si="0"/>
        <v>2463595.3785417126</v>
      </c>
      <c r="N12" s="40">
        <f t="shared" si="0"/>
        <v>26261.18590293415</v>
      </c>
      <c r="O12" s="41">
        <f t="shared" si="1"/>
        <v>2489856.564444644</v>
      </c>
    </row>
    <row r="13" spans="8:8" ht="16.5" customHeight="1">
      <c r="A13" s="42" t="s">
        <v>34</v>
      </c>
      <c r="B13" s="43" t="s">
        <v>11</v>
      </c>
      <c r="C13" s="33">
        <f>'Work 1-19 Hrs-Unemployed'!C13+'Work 20-39 Hrs-Underemployed'!C13+'Work 40 Hrs-Full-Time employed'!C13</f>
        <v>227649.771556859</v>
      </c>
      <c r="D13" s="33">
        <f>'Work 1-19 Hrs-Unemployed'!D13+'Work 20-39 Hrs-Underemployed'!D13+'Work 40 Hrs-Full-Time employed'!D13</f>
        <v>84110.2607747127</v>
      </c>
      <c r="E13" s="34"/>
      <c r="F13" s="34"/>
      <c r="G13" s="35">
        <f>'Work 1-19 Hrs-Unemployed'!G13+'Work 20-39 Hrs-Underemployed'!G13+'Work 40 Hrs-Full-Time employed'!G13</f>
        <v>97679.7084093875</v>
      </c>
      <c r="H13" s="35">
        <f>'Work 1-19 Hrs-Unemployed'!H13+'Work 20-39 Hrs-Underemployed'!H13+'Work 40 Hrs-Full-Time employed'!H13</f>
        <v>6494.12851880052</v>
      </c>
      <c r="I13" s="36">
        <f>'Work 1-19 Hrs-Unemployed'!I13+'Work 20-39 Hrs-Underemployed'!I13+'Work 40 Hrs-Full-Time employed'!I13</f>
        <v>4388.01541172135</v>
      </c>
      <c r="J13" s="36">
        <f>'Work 1-19 Hrs-Unemployed'!J13+'Work 20-39 Hrs-Underemployed'!J13+'Work 40 Hrs-Full-Time employed'!J13</f>
        <v>1309.29539944407</v>
      </c>
      <c r="K13" s="37">
        <f>'Work 1-19 Hrs-Unemployed'!K13+'Work 20-39 Hrs-Underemployed'!K13+'Work 40 Hrs-Full-Time employed'!K13</f>
        <v>2524.97365823589</v>
      </c>
      <c r="L13" s="38">
        <f>'Work 1-19 Hrs-Unemployed'!L13+'Work 20-39 Hrs-Underemployed'!L13+'Work 40 Hrs-Full-Time employed'!L13</f>
        <v>0.0</v>
      </c>
      <c r="M13" s="39">
        <f t="shared" si="0"/>
        <v>332242.4690362038</v>
      </c>
      <c r="N13" s="40">
        <f t="shared" si="0"/>
        <v>91913.68469295731</v>
      </c>
      <c r="O13" s="41">
        <f t="shared" si="1"/>
        <v>424156.15372916125</v>
      </c>
    </row>
    <row r="14" spans="8:8" ht="16.5" customHeight="1">
      <c r="A14" s="42" t="s">
        <v>35</v>
      </c>
      <c r="B14" s="43" t="s">
        <v>12</v>
      </c>
      <c r="C14" s="33">
        <f>'Work 1-19 Hrs-Unemployed'!C14+'Work 20-39 Hrs-Underemployed'!C14+'Work 40 Hrs-Full-Time employed'!C14</f>
        <v>383746.809564155</v>
      </c>
      <c r="D14" s="33">
        <f>'Work 1-19 Hrs-Unemployed'!D14+'Work 20-39 Hrs-Underemployed'!D14+'Work 40 Hrs-Full-Time employed'!D14</f>
        <v>120811.5401596378</v>
      </c>
      <c r="E14" s="34"/>
      <c r="F14" s="34"/>
      <c r="G14" s="35">
        <f>'Work 1-19 Hrs-Unemployed'!G14+'Work 20-39 Hrs-Underemployed'!G14+'Work 40 Hrs-Full-Time employed'!G14</f>
        <v>42662.7814921471</v>
      </c>
      <c r="H14" s="35">
        <f>'Work 1-19 Hrs-Unemployed'!H14+'Work 20-39 Hrs-Underemployed'!H14+'Work 40 Hrs-Full-Time employed'!H14</f>
        <v>5834.17175580765</v>
      </c>
      <c r="I14" s="36">
        <f>'Work 1-19 Hrs-Unemployed'!I14+'Work 20-39 Hrs-Underemployed'!I14+'Work 40 Hrs-Full-Time employed'!I14</f>
        <v>4102.28100994968</v>
      </c>
      <c r="J14" s="36">
        <f>'Work 1-19 Hrs-Unemployed'!J14+'Work 20-39 Hrs-Underemployed'!J14+'Work 40 Hrs-Full-Time employed'!J14</f>
        <v>0.0</v>
      </c>
      <c r="K14" s="37"/>
      <c r="L14" s="38"/>
      <c r="M14" s="39">
        <f t="shared" si="0"/>
        <v>430511.87206625176</v>
      </c>
      <c r="N14" s="40">
        <f t="shared" si="0"/>
        <v>126645.71191544546</v>
      </c>
      <c r="O14" s="41">
        <f t="shared" si="1"/>
        <v>557157.583981697</v>
      </c>
    </row>
    <row r="15" spans="8:8" ht="16.5" customHeight="1">
      <c r="A15" s="42" t="s">
        <v>36</v>
      </c>
      <c r="B15" s="43" t="s">
        <v>13</v>
      </c>
      <c r="C15" s="33">
        <f>'Work 1-19 Hrs-Unemployed'!C15+'Work 20-39 Hrs-Underemployed'!C15+'Work 40 Hrs-Full-Time employed'!C15</f>
        <v>588885.514370203</v>
      </c>
      <c r="D15" s="33">
        <f>'Work 1-19 Hrs-Unemployed'!D15+'Work 20-39 Hrs-Underemployed'!D15+'Work 40 Hrs-Full-Time employed'!D15</f>
        <v>349932.944953982</v>
      </c>
      <c r="E15" s="34"/>
      <c r="F15" s="34"/>
      <c r="G15" s="35">
        <f>'Work 1-19 Hrs-Unemployed'!G15+'Work 20-39 Hrs-Underemployed'!G15+'Work 40 Hrs-Full-Time employed'!G15</f>
        <v>52230.594317779796</v>
      </c>
      <c r="H15" s="35">
        <f>'Work 1-19 Hrs-Unemployed'!H15+'Work 20-39 Hrs-Underemployed'!H15+'Work 40 Hrs-Full-Time employed'!H15</f>
        <v>4378.51656915178</v>
      </c>
      <c r="I15" s="36">
        <f>'Work 1-19 Hrs-Unemployed'!I15+'Work 20-39 Hrs-Underemployed'!I15+'Work 40 Hrs-Full-Time employed'!I15</f>
        <v>834.217279484111</v>
      </c>
      <c r="J15" s="36">
        <f>'Work 1-19 Hrs-Unemployed'!J15+'Work 20-39 Hrs-Underemployed'!J15+'Work 40 Hrs-Full-Time employed'!J15</f>
        <v>0.0</v>
      </c>
      <c r="K15" s="37">
        <f>'Work 1-19 Hrs-Unemployed'!K15+'Work 20-39 Hrs-Underemployed'!K15+'Work 40 Hrs-Full-Time employed'!K15</f>
        <v>10922.10717075032</v>
      </c>
      <c r="L15" s="38">
        <f>'Work 1-19 Hrs-Unemployed'!L15+'Work 20-39 Hrs-Underemployed'!L15+'Work 40 Hrs-Full-Time employed'!L15</f>
        <v>4435.52086813743</v>
      </c>
      <c r="M15" s="39">
        <f t="shared" si="0"/>
        <v>652872.4331382172</v>
      </c>
      <c r="N15" s="40">
        <f t="shared" si="0"/>
        <v>358746.9823912712</v>
      </c>
      <c r="O15" s="41">
        <f t="shared" si="1"/>
        <v>1011619.4155294879</v>
      </c>
    </row>
    <row r="16" spans="8:8" ht="16.5" customHeight="1">
      <c r="A16" s="42" t="s">
        <v>37</v>
      </c>
      <c r="B16" s="43" t="s">
        <v>14</v>
      </c>
      <c r="C16" s="33"/>
      <c r="D16" s="33"/>
      <c r="E16" s="34"/>
      <c r="F16" s="34"/>
      <c r="G16" s="35">
        <f>'Work 1-19 Hrs-Unemployed'!G16+'Work 20-39 Hrs-Underemployed'!G16+'Work 40 Hrs-Full-Time employed'!G16</f>
        <v>63716.6273770339</v>
      </c>
      <c r="H16" s="35">
        <f>'Work 1-19 Hrs-Unemployed'!H16+'Work 20-39 Hrs-Underemployed'!H16+'Work 40 Hrs-Full-Time employed'!H16</f>
        <v>2613.62260688665</v>
      </c>
      <c r="I16" s="36"/>
      <c r="J16" s="36"/>
      <c r="K16" s="37">
        <f>'Work 1-19 Hrs-Unemployed'!K16+'Work 20-39 Hrs-Underemployed'!K16+'Work 40 Hrs-Full-Time employed'!K16</f>
        <v>3184.95052757177</v>
      </c>
      <c r="L16" s="38">
        <f>'Work 1-19 Hrs-Unemployed'!L16+'Work 20-39 Hrs-Underemployed'!L16+'Work 40 Hrs-Full-Time employed'!L16</f>
        <v>0.0</v>
      </c>
      <c r="M16" s="39">
        <f t="shared" si="0"/>
        <v>66901.57790460567</v>
      </c>
      <c r="N16" s="40">
        <f t="shared" si="0"/>
        <v>2613.62260688665</v>
      </c>
      <c r="O16" s="41">
        <f t="shared" si="1"/>
        <v>69515.20051149235</v>
      </c>
    </row>
    <row r="17" spans="8:8" ht="16.5" customHeight="1">
      <c r="A17" s="42" t="s">
        <v>38</v>
      </c>
      <c r="B17" s="43" t="s">
        <v>15</v>
      </c>
      <c r="C17" s="33">
        <f>'Work 1-19 Hrs-Unemployed'!C17+'Work 20-39 Hrs-Underemployed'!C17+'Work 40 Hrs-Full-Time employed'!C17</f>
        <v>2307670.207546053</v>
      </c>
      <c r="D17" s="33">
        <f>'Work 1-19 Hrs-Unemployed'!D17+'Work 20-39 Hrs-Underemployed'!D17+'Work 40 Hrs-Full-Time employed'!D17</f>
        <v>1275998.240230704</v>
      </c>
      <c r="E17" s="34"/>
      <c r="F17" s="34"/>
      <c r="G17" s="35">
        <f>'Work 1-19 Hrs-Unemployed'!G17+'Work 20-39 Hrs-Underemployed'!G17+'Work 40 Hrs-Full-Time employed'!G17</f>
        <v>681517.414466247</v>
      </c>
      <c r="H17" s="35">
        <f>'Work 1-19 Hrs-Unemployed'!H17+'Work 20-39 Hrs-Underemployed'!H17+'Work 40 Hrs-Full-Time employed'!H17</f>
        <v>426938.31118505995</v>
      </c>
      <c r="I17" s="36">
        <f>'Work 1-19 Hrs-Unemployed'!I17+'Work 20-39 Hrs-Underemployed'!I17+'Work 40 Hrs-Full-Time employed'!I17</f>
        <v>70172.41666333881</v>
      </c>
      <c r="J17" s="36">
        <f>'Work 1-19 Hrs-Unemployed'!J17+'Work 20-39 Hrs-Underemployed'!J17+'Work 40 Hrs-Full-Time employed'!J17</f>
        <v>49146.0452326661</v>
      </c>
      <c r="K17" s="37">
        <f>'Work 1-19 Hrs-Unemployed'!K17+'Work 20-39 Hrs-Underemployed'!K17+'Work 40 Hrs-Full-Time employed'!K17</f>
        <v>61463.309563492396</v>
      </c>
      <c r="L17" s="38">
        <f>'Work 1-19 Hrs-Unemployed'!L17+'Work 20-39 Hrs-Underemployed'!L17+'Work 40 Hrs-Full-Time employed'!L17</f>
        <v>65594.6770525319</v>
      </c>
      <c r="M17" s="39">
        <f t="shared" si="0"/>
        <v>3120823.3482391313</v>
      </c>
      <c r="N17" s="40">
        <f t="shared" si="0"/>
        <v>1817677.2737009618</v>
      </c>
      <c r="O17" s="41">
        <f t="shared" si="1"/>
        <v>4938500.621940089</v>
      </c>
    </row>
    <row r="18" spans="8:8" ht="16.5" customHeight="1">
      <c r="A18" s="42" t="s">
        <v>39</v>
      </c>
      <c r="B18" s="43" t="s">
        <v>16</v>
      </c>
      <c r="C18" s="33">
        <f>'Work 1-19 Hrs-Unemployed'!C18+'Work 20-39 Hrs-Underemployed'!C18+'Work 40 Hrs-Full-Time employed'!C18</f>
        <v>260410.4147659344</v>
      </c>
      <c r="D18" s="33">
        <f>'Work 1-19 Hrs-Unemployed'!D18+'Work 20-39 Hrs-Underemployed'!D18+'Work 40 Hrs-Full-Time employed'!D18</f>
        <v>46313.5275897675</v>
      </c>
      <c r="E18" s="34"/>
      <c r="F18" s="34"/>
      <c r="G18" s="35">
        <f>'Work 1-19 Hrs-Unemployed'!G18+'Work 20-39 Hrs-Underemployed'!G18+'Work 40 Hrs-Full-Time employed'!G18</f>
        <v>105122.5253877684</v>
      </c>
      <c r="H18" s="35">
        <f>'Work 1-19 Hrs-Unemployed'!H18+'Work 20-39 Hrs-Underemployed'!H18+'Work 40 Hrs-Full-Time employed'!H18</f>
        <v>34568.442082684385</v>
      </c>
      <c r="I18" s="36">
        <f>'Work 1-19 Hrs-Unemployed'!I18+'Work 20-39 Hrs-Underemployed'!I18+'Work 40 Hrs-Full-Time employed'!I18</f>
        <v>5522.544253199643</v>
      </c>
      <c r="J18" s="36">
        <f>'Work 1-19 Hrs-Unemployed'!J18+'Work 20-39 Hrs-Underemployed'!J18+'Work 40 Hrs-Full-Time employed'!J18</f>
        <v>0.0</v>
      </c>
      <c r="K18" s="37">
        <f>'Work 1-19 Hrs-Unemployed'!K18+'Work 20-39 Hrs-Underemployed'!K18+'Work 40 Hrs-Full-Time employed'!K18</f>
        <v>9601.31101034256</v>
      </c>
      <c r="L18" s="38">
        <f>'Work 1-19 Hrs-Unemployed'!L18+'Work 20-39 Hrs-Underemployed'!L18+'Work 40 Hrs-Full-Time employed'!L18</f>
        <v>5093.4701638239</v>
      </c>
      <c r="M18" s="39">
        <f t="shared" si="0"/>
        <v>380656.795417245</v>
      </c>
      <c r="N18" s="40">
        <f t="shared" si="0"/>
        <v>85975.4398362758</v>
      </c>
      <c r="O18" s="41">
        <f t="shared" si="1"/>
        <v>466632.2352535208</v>
      </c>
    </row>
    <row r="19" spans="8:8" ht="16.5" customHeight="1">
      <c r="A19" s="42" t="s">
        <v>40</v>
      </c>
      <c r="B19" s="43" t="s">
        <v>17</v>
      </c>
      <c r="C19" s="33">
        <f>'Work 1-19 Hrs-Unemployed'!C19+'Work 20-39 Hrs-Underemployed'!C19+'Work 40 Hrs-Full-Time employed'!C19</f>
        <v>1033667.37665296</v>
      </c>
      <c r="D19" s="33">
        <f>'Work 1-19 Hrs-Unemployed'!D19+'Work 20-39 Hrs-Underemployed'!D19+'Work 40 Hrs-Full-Time employed'!D19</f>
        <v>1131307.4630952422</v>
      </c>
      <c r="E19" s="34"/>
      <c r="F19" s="34"/>
      <c r="G19" s="35">
        <f>'Work 1-19 Hrs-Unemployed'!G19+'Work 20-39 Hrs-Underemployed'!G19+'Work 40 Hrs-Full-Time employed'!G19</f>
        <v>254672.79228379962</v>
      </c>
      <c r="H19" s="35">
        <f>'Work 1-19 Hrs-Unemployed'!H19+'Work 20-39 Hrs-Underemployed'!H19+'Work 40 Hrs-Full-Time employed'!H19</f>
        <v>181767.4188915077</v>
      </c>
      <c r="I19" s="36">
        <f>'Work 1-19 Hrs-Unemployed'!I19+'Work 20-39 Hrs-Underemployed'!I19+'Work 40 Hrs-Full-Time employed'!I19</f>
        <v>9064.5811852728</v>
      </c>
      <c r="J19" s="36">
        <f>'Work 1-19 Hrs-Unemployed'!J19+'Work 20-39 Hrs-Underemployed'!J19+'Work 40 Hrs-Full-Time employed'!J19</f>
        <v>5221.70206195849</v>
      </c>
      <c r="K19" s="37">
        <f>'Work 1-19 Hrs-Unemployed'!K19+'Work 20-39 Hrs-Underemployed'!K19+'Work 40 Hrs-Full-Time employed'!K19</f>
        <v>44731.6388026722</v>
      </c>
      <c r="L19" s="38">
        <f>'Work 1-19 Hrs-Unemployed'!L19+'Work 20-39 Hrs-Underemployed'!L19+'Work 40 Hrs-Full-Time employed'!L19</f>
        <v>24824.1601680089</v>
      </c>
      <c r="M19" s="39">
        <f t="shared" si="0"/>
        <v>1342136.3889247049</v>
      </c>
      <c r="N19" s="40">
        <f t="shared" si="0"/>
        <v>1343120.744216717</v>
      </c>
      <c r="O19" s="41">
        <f t="shared" si="1"/>
        <v>2685257.13314142</v>
      </c>
    </row>
    <row r="20" spans="8:8" ht="16.5" customHeight="1">
      <c r="A20" s="42" t="s">
        <v>41</v>
      </c>
      <c r="B20" s="43" t="s">
        <v>18</v>
      </c>
      <c r="C20" s="33">
        <f>'Work 1-19 Hrs-Unemployed'!C20+'Work 20-39 Hrs-Underemployed'!C20+'Work 40 Hrs-Full-Time employed'!C20</f>
        <v>662439.5225738559</v>
      </c>
      <c r="D20" s="33">
        <f>'Work 1-19 Hrs-Unemployed'!D20+'Work 20-39 Hrs-Underemployed'!D20+'Work 40 Hrs-Full-Time employed'!D20</f>
        <v>1082068.676617795</v>
      </c>
      <c r="E20" s="34"/>
      <c r="F20" s="34"/>
      <c r="G20" s="35">
        <f>'Work 1-19 Hrs-Unemployed'!G20+'Work 20-39 Hrs-Underemployed'!G20+'Work 40 Hrs-Full-Time employed'!G20</f>
        <v>143779.2605914097</v>
      </c>
      <c r="H20" s="35">
        <f>'Work 1-19 Hrs-Unemployed'!H20+'Work 20-39 Hrs-Underemployed'!H20+'Work 40 Hrs-Full-Time employed'!H20</f>
        <v>77678.8750871627</v>
      </c>
      <c r="I20" s="36">
        <f>'Work 1-19 Hrs-Unemployed'!I20+'Work 20-39 Hrs-Underemployed'!I20+'Work 40 Hrs-Full-Time employed'!I20</f>
        <v>9751.7483283482</v>
      </c>
      <c r="J20" s="36">
        <f>'Work 1-19 Hrs-Unemployed'!J20+'Work 20-39 Hrs-Underemployed'!J20+'Work 40 Hrs-Full-Time employed'!J20</f>
        <v>7150.407359144239</v>
      </c>
      <c r="K20" s="37">
        <f>'Work 1-19 Hrs-Unemployed'!K20+'Work 20-39 Hrs-Underemployed'!K20+'Work 40 Hrs-Full-Time employed'!K20</f>
        <v>17332.34328444771</v>
      </c>
      <c r="L20" s="38">
        <f>'Work 1-19 Hrs-Unemployed'!L20+'Work 20-39 Hrs-Underemployed'!L20+'Work 40 Hrs-Full-Time employed'!L20</f>
        <v>143906.9581420343</v>
      </c>
      <c r="M20" s="39">
        <f t="shared" si="0"/>
        <v>833302.8747780614</v>
      </c>
      <c r="N20" s="40">
        <f t="shared" si="0"/>
        <v>1310804.917206136</v>
      </c>
      <c r="O20" s="41">
        <f t="shared" si="1"/>
        <v>2144107.791984201</v>
      </c>
    </row>
    <row r="21" spans="8:8" ht="16.5" customHeight="1">
      <c r="A21" s="44" t="s">
        <v>42</v>
      </c>
      <c r="B21" s="45" t="s">
        <v>19</v>
      </c>
      <c r="C21" s="33">
        <f>'Work 1-19 Hrs-Unemployed'!C21+'Work 20-39 Hrs-Underemployed'!C21+'Work 40 Hrs-Full-Time employed'!C21</f>
        <v>2229483.714692429</v>
      </c>
      <c r="D21" s="33">
        <f>'Work 1-19 Hrs-Unemployed'!D21+'Work 20-39 Hrs-Underemployed'!D21+'Work 40 Hrs-Full-Time employed'!D21</f>
        <v>1313015.456188923</v>
      </c>
      <c r="E21" s="34"/>
      <c r="F21" s="34"/>
      <c r="G21" s="35">
        <f>'Work 1-19 Hrs-Unemployed'!G21+'Work 20-39 Hrs-Underemployed'!G21+'Work 40 Hrs-Full-Time employed'!G21</f>
        <v>946792.1514469229</v>
      </c>
      <c r="H21" s="35">
        <f>'Work 1-19 Hrs-Unemployed'!H21+'Work 20-39 Hrs-Underemployed'!H21+'Work 40 Hrs-Full-Time employed'!H21</f>
        <v>932393.8896414039</v>
      </c>
      <c r="I21" s="36">
        <f>'Work 1-19 Hrs-Unemployed'!I21+'Work 20-39 Hrs-Underemployed'!I21+'Work 40 Hrs-Full-Time employed'!I21</f>
        <v>42397.4281876065</v>
      </c>
      <c r="J21" s="36">
        <f>'Work 1-19 Hrs-Unemployed'!J21+'Work 20-39 Hrs-Underemployed'!J21+'Work 40 Hrs-Full-Time employed'!J21</f>
        <v>40983.1962812037</v>
      </c>
      <c r="K21" s="37">
        <f>'Work 1-19 Hrs-Unemployed'!K21+'Work 20-39 Hrs-Underemployed'!K21+'Work 40 Hrs-Full-Time employed'!K21</f>
        <v>245319.4180702482</v>
      </c>
      <c r="L21" s="38">
        <f>'Work 1-19 Hrs-Unemployed'!L21+'Work 20-39 Hrs-Underemployed'!L21+'Work 40 Hrs-Full-Time employed'!L21</f>
        <v>371047.83579894505</v>
      </c>
      <c r="M21" s="39">
        <f t="shared" si="0"/>
        <v>3463992.712397207</v>
      </c>
      <c r="N21" s="40">
        <f t="shared" si="0"/>
        <v>2657440.3779104752</v>
      </c>
      <c r="O21" s="41">
        <f t="shared" si="1"/>
        <v>6121433.09030769</v>
      </c>
    </row>
    <row r="22" spans="8:8" ht="20.25" customHeight="1">
      <c r="A22" s="46"/>
      <c r="B22" s="47" t="s">
        <v>43</v>
      </c>
      <c r="C22" s="48">
        <f>SUM(C4:C21)</f>
        <v>1.247226942260665E7</v>
      </c>
      <c r="D22" s="48">
        <f>SUM(D4:D21)</f>
        <v>7242766.697637889</v>
      </c>
      <c r="E22" s="49">
        <f>SUM(E4:E21)</f>
        <v>2.227245878635262E7</v>
      </c>
      <c r="F22" s="49">
        <f>SUM(F4:F21)</f>
        <v>7384836.0734846</v>
      </c>
      <c r="G22" s="50">
        <f>SUM(G4:G21)</f>
        <v>1.1225095256057903E7</v>
      </c>
      <c r="H22" s="50">
        <f>SUM(H4:H21)</f>
        <v>1.0432167336406713E7</v>
      </c>
      <c r="I22" s="51">
        <f>SUM(I4:I21)</f>
        <v>603005.822767602</v>
      </c>
      <c r="J22" s="51">
        <f>SUM(J4:J21)</f>
        <v>259974.10237094734</v>
      </c>
      <c r="K22" s="52">
        <f>SUM(K4:K21)</f>
        <v>2716638.546105355</v>
      </c>
      <c r="L22" s="53">
        <f>SUM(L4:L21)</f>
        <v>2942216.5740113966</v>
      </c>
      <c r="M22" s="54">
        <f>SUM(M4:M21)</f>
        <v>4.928946783389014E7</v>
      </c>
      <c r="N22" s="55">
        <f>SUM(N4:N21)</f>
        <v>2.8261960783911545E7</v>
      </c>
      <c r="O22" s="41">
        <f t="shared" si="1"/>
        <v>7.75514286178016E7</v>
      </c>
    </row>
    <row r="23" spans="8:8" ht="16.5" customHeight="1">
      <c r="N23" s="56"/>
    </row>
    <row r="24" spans="8:8" ht="16.5" customHeight="1">
      <c r="A24" s="57" t="s">
        <v>50</v>
      </c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8"/>
      <c r="N24" s="58"/>
    </row>
    <row r="25" spans="8:8" ht="16.5" customHeight="1">
      <c r="A25" s="6"/>
      <c r="B25" s="7" t="s">
        <v>44</v>
      </c>
      <c r="C25" s="8" t="s">
        <v>22</v>
      </c>
      <c r="D25" s="9"/>
      <c r="E25" s="10" t="s">
        <v>23</v>
      </c>
      <c r="F25" s="11"/>
      <c r="G25" s="12" t="s">
        <v>24</v>
      </c>
      <c r="H25" s="13"/>
      <c r="I25" s="14" t="s">
        <v>20</v>
      </c>
      <c r="J25" s="15"/>
      <c r="K25" s="16" t="s">
        <v>21</v>
      </c>
      <c r="L25" s="17"/>
      <c r="M25" s="59" t="s">
        <v>43</v>
      </c>
      <c r="N25" s="60"/>
    </row>
    <row r="26" spans="8:8" ht="16.5" customHeight="1">
      <c r="A26" s="21"/>
      <c r="B26" s="22"/>
      <c r="C26" s="61" t="s">
        <v>47</v>
      </c>
      <c r="D26" s="62"/>
      <c r="E26" s="61" t="s">
        <v>47</v>
      </c>
      <c r="F26" s="62"/>
      <c r="G26" s="61" t="s">
        <v>47</v>
      </c>
      <c r="H26" s="62"/>
      <c r="I26" s="61" t="s">
        <v>47</v>
      </c>
      <c r="J26" s="62"/>
      <c r="K26" s="61" t="s">
        <v>47</v>
      </c>
      <c r="L26" s="63"/>
      <c r="M26" s="64" t="s">
        <v>47</v>
      </c>
      <c r="N26" s="65"/>
    </row>
    <row r="27" spans="8:8" ht="16.5" customHeight="1">
      <c r="A27" s="31" t="s">
        <v>25</v>
      </c>
      <c r="B27" s="32" t="s">
        <v>2</v>
      </c>
      <c r="C27" s="66">
        <v>1770971.1343499012</v>
      </c>
      <c r="D27" s="67"/>
      <c r="E27" s="68">
        <v>2.2272458786352605E7</v>
      </c>
      <c r="F27" s="68"/>
      <c r="G27" s="68">
        <v>874104.0296401181</v>
      </c>
      <c r="H27" s="68"/>
      <c r="I27" s="68">
        <v>171857.13459429867</v>
      </c>
      <c r="J27" s="68"/>
      <c r="K27" s="68">
        <v>2036095.0900251814</v>
      </c>
      <c r="L27" s="68"/>
      <c r="M27" s="69">
        <v>2.7125486174962107E7</v>
      </c>
      <c r="N27" s="70"/>
    </row>
    <row r="28" spans="8:8" ht="16.5" customHeight="1">
      <c r="A28" s="42" t="s">
        <v>26</v>
      </c>
      <c r="B28" s="43" t="s">
        <v>3</v>
      </c>
      <c r="C28" s="66">
        <v>24549.621253253405</v>
      </c>
      <c r="D28" s="67"/>
      <c r="E28" s="68">
        <v>0.0</v>
      </c>
      <c r="F28" s="68"/>
      <c r="G28" s="68">
        <v>87660.72217428137</v>
      </c>
      <c r="H28" s="68"/>
      <c r="I28" s="68">
        <v>4436.789599946346</v>
      </c>
      <c r="J28" s="68"/>
      <c r="K28" s="68">
        <v>1158.009365432275</v>
      </c>
      <c r="L28" s="68"/>
      <c r="M28" s="69">
        <v>117805.14239291339</v>
      </c>
      <c r="N28" s="70"/>
    </row>
    <row r="29" spans="8:8" ht="16.5" customHeight="1">
      <c r="A29" s="42" t="s">
        <v>27</v>
      </c>
      <c r="B29" s="43" t="s">
        <v>4</v>
      </c>
      <c r="C29" s="66">
        <v>722310.7107858221</v>
      </c>
      <c r="D29" s="67"/>
      <c r="E29" s="68">
        <v>0.0</v>
      </c>
      <c r="F29" s="68"/>
      <c r="G29" s="68">
        <v>2257391.959368758</v>
      </c>
      <c r="H29" s="68"/>
      <c r="I29" s="68">
        <v>135937.19158478896</v>
      </c>
      <c r="J29" s="68"/>
      <c r="K29" s="68">
        <v>133742.67644293682</v>
      </c>
      <c r="L29" s="68"/>
      <c r="M29" s="69">
        <v>3249382.538182306</v>
      </c>
      <c r="N29" s="70"/>
    </row>
    <row r="30" spans="8:8" ht="16.5" customHeight="1">
      <c r="A30" s="42" t="s">
        <v>28</v>
      </c>
      <c r="B30" s="43" t="s">
        <v>5</v>
      </c>
      <c r="C30" s="66">
        <v>0.0</v>
      </c>
      <c r="D30" s="67"/>
      <c r="E30" s="68">
        <v>0.0</v>
      </c>
      <c r="F30" s="68"/>
      <c r="G30" s="68">
        <v>8228.153327316511</v>
      </c>
      <c r="H30" s="68"/>
      <c r="I30" s="68">
        <v>0.0</v>
      </c>
      <c r="J30" s="68"/>
      <c r="K30" s="68">
        <v>2263.422132708496</v>
      </c>
      <c r="L30" s="68"/>
      <c r="M30" s="69">
        <v>10491.575460025007</v>
      </c>
      <c r="N30" s="70"/>
    </row>
    <row r="31" spans="8:8" ht="16.5" customHeight="1">
      <c r="A31" s="42" t="s">
        <v>29</v>
      </c>
      <c r="B31" s="43" t="s">
        <v>6</v>
      </c>
      <c r="C31" s="66">
        <v>39726.46991944876</v>
      </c>
      <c r="D31" s="67"/>
      <c r="E31" s="68">
        <v>0.0</v>
      </c>
      <c r="F31" s="68"/>
      <c r="G31" s="68">
        <v>30725.14979842669</v>
      </c>
      <c r="H31" s="68"/>
      <c r="I31" s="68">
        <v>223.45650729023296</v>
      </c>
      <c r="J31" s="68"/>
      <c r="K31" s="68">
        <v>0.0</v>
      </c>
      <c r="L31" s="68"/>
      <c r="M31" s="69">
        <v>70675.07622516569</v>
      </c>
      <c r="N31" s="70"/>
    </row>
    <row r="32" spans="8:8" ht="16.5" customHeight="1">
      <c r="A32" s="42" t="s">
        <v>30</v>
      </c>
      <c r="B32" s="43" t="s">
        <v>7</v>
      </c>
      <c r="C32" s="66">
        <v>769127.2422469485</v>
      </c>
      <c r="D32" s="67"/>
      <c r="E32" s="68">
        <v>0.0</v>
      </c>
      <c r="F32" s="68"/>
      <c r="G32" s="68">
        <v>866409.574077531</v>
      </c>
      <c r="H32" s="68"/>
      <c r="I32" s="68">
        <v>46251.9832457215</v>
      </c>
      <c r="J32" s="68"/>
      <c r="K32" s="68">
        <v>22495.245822217665</v>
      </c>
      <c r="L32" s="68"/>
      <c r="M32" s="69">
        <v>1704284.0453924187</v>
      </c>
      <c r="N32" s="70"/>
    </row>
    <row r="33" spans="8:8" ht="16.5" customHeight="1">
      <c r="A33" s="42" t="s">
        <v>31</v>
      </c>
      <c r="B33" s="43" t="s">
        <v>8</v>
      </c>
      <c r="C33" s="66">
        <v>570214.963820332</v>
      </c>
      <c r="D33" s="67"/>
      <c r="E33" s="68">
        <v>0.0</v>
      </c>
      <c r="F33" s="68"/>
      <c r="G33" s="68">
        <v>3065789.992246202</v>
      </c>
      <c r="H33" s="68"/>
      <c r="I33" s="68">
        <v>79408.85387995244</v>
      </c>
      <c r="J33" s="68"/>
      <c r="K33" s="68">
        <v>91898.98143698878</v>
      </c>
      <c r="L33" s="68"/>
      <c r="M33" s="69">
        <v>3807312.791383475</v>
      </c>
      <c r="N33" s="70"/>
    </row>
    <row r="34" spans="8:8" ht="16.5" customHeight="1">
      <c r="A34" s="42" t="s">
        <v>32</v>
      </c>
      <c r="B34" s="43" t="s">
        <v>9</v>
      </c>
      <c r="C34" s="66">
        <v>5113.275886131511</v>
      </c>
      <c r="D34" s="67"/>
      <c r="E34" s="68">
        <v>0.0</v>
      </c>
      <c r="F34" s="68"/>
      <c r="G34" s="68">
        <v>94524.49598186414</v>
      </c>
      <c r="H34" s="68"/>
      <c r="I34" s="68">
        <v>4285.259734745587</v>
      </c>
      <c r="J34" s="68"/>
      <c r="K34" s="68">
        <v>13071.607845622948</v>
      </c>
      <c r="L34" s="68"/>
      <c r="M34" s="69">
        <v>116994.63944836418</v>
      </c>
      <c r="N34" s="70"/>
    </row>
    <row r="35" spans="8:8" ht="16.5" customHeight="1">
      <c r="A35" s="42" t="s">
        <v>33</v>
      </c>
      <c r="B35" s="43" t="s">
        <v>10</v>
      </c>
      <c r="C35" s="66">
        <v>876302.6726223609</v>
      </c>
      <c r="D35" s="67"/>
      <c r="E35" s="68">
        <v>0.0</v>
      </c>
      <c r="F35" s="68"/>
      <c r="G35" s="68">
        <v>1552087.3236709065</v>
      </c>
      <c r="H35" s="68"/>
      <c r="I35" s="68">
        <v>14371.921301937644</v>
      </c>
      <c r="J35" s="68"/>
      <c r="K35" s="68">
        <v>20833.460946506624</v>
      </c>
      <c r="L35" s="68"/>
      <c r="M35" s="69">
        <v>2463595.3785417117</v>
      </c>
      <c r="N35" s="70"/>
    </row>
    <row r="36" spans="8:8" ht="16.5" customHeight="1">
      <c r="A36" s="42" t="s">
        <v>34</v>
      </c>
      <c r="B36" s="43" t="s">
        <v>11</v>
      </c>
      <c r="C36" s="66">
        <v>227649.77155685844</v>
      </c>
      <c r="D36" s="67"/>
      <c r="E36" s="68">
        <v>0.0</v>
      </c>
      <c r="F36" s="68"/>
      <c r="G36" s="68">
        <v>97679.70840938749</v>
      </c>
      <c r="H36" s="68"/>
      <c r="I36" s="68">
        <v>4388.015411721353</v>
      </c>
      <c r="J36" s="68"/>
      <c r="K36" s="68">
        <v>2524.973658235886</v>
      </c>
      <c r="L36" s="68"/>
      <c r="M36" s="69">
        <v>332242.46903620317</v>
      </c>
      <c r="N36" s="70"/>
    </row>
    <row r="37" spans="8:8" ht="16.5" customHeight="1">
      <c r="A37" s="42" t="s">
        <v>35</v>
      </c>
      <c r="B37" s="43" t="s">
        <v>12</v>
      </c>
      <c r="C37" s="66">
        <v>383746.8095641554</v>
      </c>
      <c r="D37" s="67"/>
      <c r="E37" s="68">
        <v>0.0</v>
      </c>
      <c r="F37" s="68"/>
      <c r="G37" s="68">
        <v>42662.781492147114</v>
      </c>
      <c r="H37" s="68"/>
      <c r="I37" s="68">
        <v>4102.281009949676</v>
      </c>
      <c r="J37" s="68"/>
      <c r="K37" s="68">
        <v>0.0</v>
      </c>
      <c r="L37" s="68"/>
      <c r="M37" s="69">
        <v>430511.8720662522</v>
      </c>
      <c r="N37" s="70"/>
    </row>
    <row r="38" spans="8:8" ht="16.5" customHeight="1">
      <c r="A38" s="42" t="s">
        <v>36</v>
      </c>
      <c r="B38" s="43" t="s">
        <v>13</v>
      </c>
      <c r="C38" s="66">
        <v>588885.5143702033</v>
      </c>
      <c r="D38" s="67"/>
      <c r="E38" s="68">
        <v>0.0</v>
      </c>
      <c r="F38" s="68"/>
      <c r="G38" s="68">
        <v>52230.594317779745</v>
      </c>
      <c r="H38" s="68"/>
      <c r="I38" s="68">
        <v>834.217279484111</v>
      </c>
      <c r="J38" s="68"/>
      <c r="K38" s="68">
        <v>10922.107170750322</v>
      </c>
      <c r="L38" s="68"/>
      <c r="M38" s="69">
        <v>652872.4331382174</v>
      </c>
      <c r="N38" s="70"/>
    </row>
    <row r="39" spans="8:8" ht="16.5" customHeight="1">
      <c r="A39" s="42" t="s">
        <v>37</v>
      </c>
      <c r="B39" s="43" t="s">
        <v>14</v>
      </c>
      <c r="C39" s="66">
        <v>0.0</v>
      </c>
      <c r="D39" s="67"/>
      <c r="E39" s="68">
        <v>0.0</v>
      </c>
      <c r="F39" s="68"/>
      <c r="G39" s="68">
        <v>63716.627377033874</v>
      </c>
      <c r="H39" s="68"/>
      <c r="I39" s="68">
        <v>0.0</v>
      </c>
      <c r="J39" s="68"/>
      <c r="K39" s="68">
        <v>3184.950527571766</v>
      </c>
      <c r="L39" s="68"/>
      <c r="M39" s="69">
        <v>66901.57790460564</v>
      </c>
      <c r="N39" s="70"/>
    </row>
    <row r="40" spans="8:8" ht="16.5" customHeight="1">
      <c r="A40" s="42" t="s">
        <v>38</v>
      </c>
      <c r="B40" s="43" t="s">
        <v>15</v>
      </c>
      <c r="C40" s="66">
        <v>2307670.2075460553</v>
      </c>
      <c r="D40" s="67"/>
      <c r="E40" s="68">
        <v>0.0</v>
      </c>
      <c r="F40" s="68"/>
      <c r="G40" s="68">
        <v>681517.4144662468</v>
      </c>
      <c r="H40" s="68"/>
      <c r="I40" s="68">
        <v>70172.41666333878</v>
      </c>
      <c r="J40" s="68"/>
      <c r="K40" s="68">
        <v>61463.30956349241</v>
      </c>
      <c r="L40" s="68"/>
      <c r="M40" s="69">
        <v>3120823.3482391336</v>
      </c>
      <c r="N40" s="70"/>
    </row>
    <row r="41" spans="8:8" ht="16.5" customHeight="1">
      <c r="A41" s="42" t="s">
        <v>39</v>
      </c>
      <c r="B41" s="43" t="s">
        <v>16</v>
      </c>
      <c r="C41" s="66">
        <v>260410.4147659344</v>
      </c>
      <c r="D41" s="67"/>
      <c r="E41" s="68">
        <v>0.0</v>
      </c>
      <c r="F41" s="68"/>
      <c r="G41" s="68">
        <v>105122.52538776836</v>
      </c>
      <c r="H41" s="68"/>
      <c r="I41" s="68">
        <v>5522.544253199646</v>
      </c>
      <c r="J41" s="68"/>
      <c r="K41" s="68">
        <v>9601.31101034256</v>
      </c>
      <c r="L41" s="68"/>
      <c r="M41" s="69">
        <v>380656.79541724495</v>
      </c>
      <c r="N41" s="70"/>
    </row>
    <row r="42" spans="8:8" ht="16.5" customHeight="1">
      <c r="A42" s="42" t="s">
        <v>40</v>
      </c>
      <c r="B42" s="43" t="s">
        <v>17</v>
      </c>
      <c r="C42" s="66">
        <v>1033667.3766529604</v>
      </c>
      <c r="D42" s="67"/>
      <c r="E42" s="68">
        <v>0.0</v>
      </c>
      <c r="F42" s="68"/>
      <c r="G42" s="68">
        <v>254672.79228379944</v>
      </c>
      <c r="H42" s="68"/>
      <c r="I42" s="68">
        <v>9064.581185272797</v>
      </c>
      <c r="J42" s="68"/>
      <c r="K42" s="68">
        <v>44731.63880267212</v>
      </c>
      <c r="L42" s="68"/>
      <c r="M42" s="69">
        <v>1342136.3889247049</v>
      </c>
      <c r="N42" s="70"/>
    </row>
    <row r="43" spans="8:8" ht="16.5" customHeight="1">
      <c r="A43" s="42" t="s">
        <v>41</v>
      </c>
      <c r="B43" s="43" t="s">
        <v>18</v>
      </c>
      <c r="C43" s="66">
        <v>662439.5225738563</v>
      </c>
      <c r="D43" s="67"/>
      <c r="E43" s="68">
        <v>0.0</v>
      </c>
      <c r="F43" s="68"/>
      <c r="G43" s="68">
        <v>143779.26059140978</v>
      </c>
      <c r="H43" s="68"/>
      <c r="I43" s="68">
        <v>9751.748328348192</v>
      </c>
      <c r="J43" s="68"/>
      <c r="K43" s="68">
        <v>17332.343284447725</v>
      </c>
      <c r="L43" s="68"/>
      <c r="M43" s="69">
        <v>833302.8747780619</v>
      </c>
      <c r="N43" s="70"/>
    </row>
    <row r="44" spans="8:8" ht="16.5" customHeight="1">
      <c r="A44" s="44" t="s">
        <v>42</v>
      </c>
      <c r="B44" s="45" t="s">
        <v>19</v>
      </c>
      <c r="C44" s="71">
        <v>2229483.714692431</v>
      </c>
      <c r="D44" s="72"/>
      <c r="E44" s="68">
        <v>0.0</v>
      </c>
      <c r="F44" s="68"/>
      <c r="G44" s="68">
        <v>946792.1514469235</v>
      </c>
      <c r="H44" s="68"/>
      <c r="I44" s="68">
        <v>42397.42818760642</v>
      </c>
      <c r="J44" s="68"/>
      <c r="K44" s="68">
        <v>245319.41807024862</v>
      </c>
      <c r="L44" s="68"/>
      <c r="M44" s="69">
        <v>3463992.71239721</v>
      </c>
      <c r="N44" s="70"/>
    </row>
    <row r="45" spans="8:8" ht="16.5" customHeight="1">
      <c r="A45" s="46"/>
      <c r="B45" s="47" t="s">
        <v>43</v>
      </c>
      <c r="C45" s="73">
        <v>1.2472269422606653E7</v>
      </c>
      <c r="D45" s="74"/>
      <c r="E45" s="73">
        <v>2.2272458786352605E7</v>
      </c>
      <c r="F45" s="75"/>
      <c r="G45" s="73">
        <v>1.12250952560579E7</v>
      </c>
      <c r="H45" s="75"/>
      <c r="I45" s="73">
        <v>603005.8227676023</v>
      </c>
      <c r="J45" s="75"/>
      <c r="K45" s="73">
        <v>2716638.546105357</v>
      </c>
      <c r="L45" s="75"/>
      <c r="M45" s="76">
        <v>4.9289467833890125E7</v>
      </c>
      <c r="N45" s="77"/>
    </row>
    <row r="47" spans="8:8" ht="16.5" customHeight="1">
      <c r="A47" s="4" t="s">
        <v>51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5"/>
      <c r="N47" s="5"/>
    </row>
    <row r="48" spans="8:8" ht="16.5" customHeight="1">
      <c r="A48" s="6"/>
      <c r="B48" s="7" t="s">
        <v>44</v>
      </c>
      <c r="C48" s="8" t="s">
        <v>22</v>
      </c>
      <c r="D48" s="9"/>
      <c r="E48" s="10" t="s">
        <v>23</v>
      </c>
      <c r="F48" s="11"/>
      <c r="G48" s="12" t="s">
        <v>24</v>
      </c>
      <c r="H48" s="13"/>
      <c r="I48" s="14" t="s">
        <v>20</v>
      </c>
      <c r="J48" s="15"/>
      <c r="K48" s="16" t="s">
        <v>21</v>
      </c>
      <c r="L48" s="17"/>
      <c r="M48" s="59" t="s">
        <v>43</v>
      </c>
      <c r="N48" s="60"/>
    </row>
    <row r="49" spans="8:8" ht="16.5" customHeight="1">
      <c r="A49" s="21"/>
      <c r="B49" s="22"/>
      <c r="C49" s="66" t="s">
        <v>1</v>
      </c>
      <c r="D49" s="68"/>
      <c r="E49" s="66" t="s">
        <v>1</v>
      </c>
      <c r="F49" s="68"/>
      <c r="G49" s="66" t="s">
        <v>1</v>
      </c>
      <c r="H49" s="68"/>
      <c r="I49" s="66" t="s">
        <v>1</v>
      </c>
      <c r="J49" s="68"/>
      <c r="K49" s="66" t="s">
        <v>1</v>
      </c>
      <c r="L49" s="68"/>
      <c r="M49" s="78" t="s">
        <v>1</v>
      </c>
      <c r="N49" s="79"/>
    </row>
    <row r="50" spans="8:8" ht="16.5" customHeight="1">
      <c r="A50" s="31" t="s">
        <v>25</v>
      </c>
      <c r="B50" s="32" t="s">
        <v>2</v>
      </c>
      <c r="C50" s="66">
        <v>693298.1048156411</v>
      </c>
      <c r="D50" s="68"/>
      <c r="E50" s="66">
        <v>7384836.073484598</v>
      </c>
      <c r="F50" s="68"/>
      <c r="G50" s="66">
        <v>303341.2732987621</v>
      </c>
      <c r="H50" s="68"/>
      <c r="I50" s="66">
        <v>45900.412734954945</v>
      </c>
      <c r="J50" s="68"/>
      <c r="K50" s="66">
        <v>1816068.2674640361</v>
      </c>
      <c r="L50" s="68"/>
      <c r="M50" s="69">
        <v>1.0243444131797992E7</v>
      </c>
      <c r="N50" s="70"/>
    </row>
    <row r="51" spans="8:8" ht="16.5" customHeight="1">
      <c r="A51" s="42" t="s">
        <v>26</v>
      </c>
      <c r="B51" s="43" t="s">
        <v>3</v>
      </c>
      <c r="C51" s="66">
        <v>362.13411067080125</v>
      </c>
      <c r="D51" s="68"/>
      <c r="E51" s="66">
        <v>0.0</v>
      </c>
      <c r="F51" s="68"/>
      <c r="G51" s="66">
        <v>11537.836198086363</v>
      </c>
      <c r="H51" s="68"/>
      <c r="I51" s="66">
        <v>0.0</v>
      </c>
      <c r="J51" s="68"/>
      <c r="K51" s="66">
        <v>0.0</v>
      </c>
      <c r="L51" s="68"/>
      <c r="M51" s="69">
        <v>11899.970308757163</v>
      </c>
      <c r="N51" s="70"/>
    </row>
    <row r="52" spans="8:8" ht="16.5" customHeight="1">
      <c r="A52" s="42" t="s">
        <v>27</v>
      </c>
      <c r="B52" s="43" t="s">
        <v>4</v>
      </c>
      <c r="C52" s="66">
        <v>213841.33865381026</v>
      </c>
      <c r="D52" s="68"/>
      <c r="E52" s="66">
        <v>0.0</v>
      </c>
      <c r="F52" s="68"/>
      <c r="G52" s="66">
        <v>1680389.0887669679</v>
      </c>
      <c r="H52" s="68"/>
      <c r="I52" s="66">
        <v>44582.72114379132</v>
      </c>
      <c r="J52" s="68"/>
      <c r="K52" s="66">
        <v>222445.76289860904</v>
      </c>
      <c r="L52" s="68"/>
      <c r="M52" s="69">
        <v>2161258.9114631787</v>
      </c>
      <c r="N52" s="70"/>
    </row>
    <row r="53" spans="8:8" ht="16.5" customHeight="1">
      <c r="A53" s="42" t="s">
        <v>28</v>
      </c>
      <c r="B53" s="43" t="s">
        <v>5</v>
      </c>
      <c r="C53" s="66">
        <v>0.0</v>
      </c>
      <c r="D53" s="68"/>
      <c r="E53" s="66">
        <v>0.0</v>
      </c>
      <c r="F53" s="68"/>
      <c r="G53" s="66">
        <v>0.0</v>
      </c>
      <c r="H53" s="68"/>
      <c r="I53" s="66">
        <v>0.0</v>
      </c>
      <c r="J53" s="68"/>
      <c r="K53" s="66">
        <v>0.0</v>
      </c>
      <c r="L53" s="68"/>
      <c r="M53" s="69">
        <v>0.0</v>
      </c>
      <c r="N53" s="70"/>
    </row>
    <row r="54" spans="8:8" ht="16.5" customHeight="1">
      <c r="A54" s="42" t="s">
        <v>29</v>
      </c>
      <c r="B54" s="43" t="s">
        <v>6</v>
      </c>
      <c r="C54" s="66">
        <v>9388.073464504037</v>
      </c>
      <c r="D54" s="68"/>
      <c r="E54" s="66">
        <v>0.0</v>
      </c>
      <c r="F54" s="68"/>
      <c r="G54" s="66">
        <v>9460.857509195808</v>
      </c>
      <c r="H54" s="68"/>
      <c r="I54" s="66">
        <v>0.0</v>
      </c>
      <c r="J54" s="68"/>
      <c r="K54" s="66">
        <v>1281.7205464381195</v>
      </c>
      <c r="L54" s="68"/>
      <c r="M54" s="69">
        <v>20130.651520137966</v>
      </c>
      <c r="N54" s="70"/>
    </row>
    <row r="55" spans="8:8" ht="16.5" customHeight="1">
      <c r="A55" s="42" t="s">
        <v>30</v>
      </c>
      <c r="B55" s="43" t="s">
        <v>7</v>
      </c>
      <c r="C55" s="66">
        <v>26337.988581837646</v>
      </c>
      <c r="D55" s="68"/>
      <c r="E55" s="66">
        <v>0.0</v>
      </c>
      <c r="F55" s="68"/>
      <c r="G55" s="66">
        <v>13051.88264441588</v>
      </c>
      <c r="H55" s="68"/>
      <c r="I55" s="66">
        <v>0.0</v>
      </c>
      <c r="J55" s="68"/>
      <c r="K55" s="66">
        <v>1804.953895370561</v>
      </c>
      <c r="L55" s="68"/>
      <c r="M55" s="69">
        <v>41194.82512162409</v>
      </c>
      <c r="N55" s="70"/>
    </row>
    <row r="56" spans="8:8" ht="16.5" customHeight="1">
      <c r="A56" s="42" t="s">
        <v>31</v>
      </c>
      <c r="B56" s="43" t="s">
        <v>8</v>
      </c>
      <c r="C56" s="66">
        <v>878597.941192881</v>
      </c>
      <c r="D56" s="68"/>
      <c r="E56" s="66">
        <v>0.0</v>
      </c>
      <c r="F56" s="68"/>
      <c r="G56" s="66">
        <v>5913170.019297473</v>
      </c>
      <c r="H56" s="68"/>
      <c r="I56" s="66">
        <v>50965.324397052114</v>
      </c>
      <c r="J56" s="68"/>
      <c r="K56" s="66">
        <v>184985.95983323877</v>
      </c>
      <c r="L56" s="68"/>
      <c r="M56" s="69">
        <v>7027719.244720645</v>
      </c>
      <c r="N56" s="70"/>
    </row>
    <row r="57" spans="8:8" ht="16.5" customHeight="1">
      <c r="A57" s="42" t="s">
        <v>32</v>
      </c>
      <c r="B57" s="43" t="s">
        <v>9</v>
      </c>
      <c r="C57" s="66">
        <v>2599.3037292937765</v>
      </c>
      <c r="D57" s="68"/>
      <c r="E57" s="66">
        <v>0.0</v>
      </c>
      <c r="F57" s="68"/>
      <c r="G57" s="66">
        <v>819150.5503128096</v>
      </c>
      <c r="H57" s="68"/>
      <c r="I57" s="66">
        <v>14714.997760732434</v>
      </c>
      <c r="J57" s="68"/>
      <c r="K57" s="66">
        <v>98648.2567963088</v>
      </c>
      <c r="L57" s="68"/>
      <c r="M57" s="69">
        <v>935113.1085991446</v>
      </c>
      <c r="N57" s="70"/>
    </row>
    <row r="58" spans="8:8" ht="16.5" customHeight="1">
      <c r="A58" s="42" t="s">
        <v>33</v>
      </c>
      <c r="B58" s="43" t="s">
        <v>10</v>
      </c>
      <c r="C58" s="66">
        <v>14783.703478486299</v>
      </c>
      <c r="D58" s="68"/>
      <c r="E58" s="66">
        <v>0.0</v>
      </c>
      <c r="F58" s="68"/>
      <c r="G58" s="66">
        <v>9398.452040539481</v>
      </c>
      <c r="H58" s="68"/>
      <c r="I58" s="66">
        <v>0.0</v>
      </c>
      <c r="J58" s="68"/>
      <c r="K58" s="66">
        <v>2079.030383908374</v>
      </c>
      <c r="L58" s="68"/>
      <c r="M58" s="69">
        <v>26261.185902934154</v>
      </c>
      <c r="N58" s="70"/>
    </row>
    <row r="59" spans="8:8" ht="16.5" customHeight="1">
      <c r="A59" s="42" t="s">
        <v>34</v>
      </c>
      <c r="B59" s="43" t="s">
        <v>11</v>
      </c>
      <c r="C59" s="66">
        <v>84110.26077471273</v>
      </c>
      <c r="D59" s="68"/>
      <c r="E59" s="66">
        <v>0.0</v>
      </c>
      <c r="F59" s="68"/>
      <c r="G59" s="66">
        <v>6494.128518800527</v>
      </c>
      <c r="H59" s="68"/>
      <c r="I59" s="66">
        <v>1309.2953994440745</v>
      </c>
      <c r="J59" s="68"/>
      <c r="K59" s="66">
        <v>0.0</v>
      </c>
      <c r="L59" s="68"/>
      <c r="M59" s="69">
        <v>91913.68469295734</v>
      </c>
      <c r="N59" s="70"/>
    </row>
    <row r="60" spans="8:8" ht="16.5" customHeight="1">
      <c r="A60" s="42" t="s">
        <v>35</v>
      </c>
      <c r="B60" s="43" t="s">
        <v>12</v>
      </c>
      <c r="C60" s="66">
        <v>120811.54015963778</v>
      </c>
      <c r="D60" s="68"/>
      <c r="E60" s="66">
        <v>0.0</v>
      </c>
      <c r="F60" s="68"/>
      <c r="G60" s="66">
        <v>5834.171755807647</v>
      </c>
      <c r="H60" s="68"/>
      <c r="I60" s="66">
        <v>0.0</v>
      </c>
      <c r="J60" s="68"/>
      <c r="K60" s="66">
        <v>0.0</v>
      </c>
      <c r="L60" s="68"/>
      <c r="M60" s="69">
        <v>126645.71191544543</v>
      </c>
      <c r="N60" s="70"/>
    </row>
    <row r="61" spans="8:8" ht="16.5" customHeight="1">
      <c r="A61" s="42" t="s">
        <v>36</v>
      </c>
      <c r="B61" s="43" t="s">
        <v>13</v>
      </c>
      <c r="C61" s="66">
        <v>349932.9449539812</v>
      </c>
      <c r="D61" s="68"/>
      <c r="E61" s="66">
        <v>0.0</v>
      </c>
      <c r="F61" s="68"/>
      <c r="G61" s="66">
        <v>4378.516569151778</v>
      </c>
      <c r="H61" s="68"/>
      <c r="I61" s="66">
        <v>0.0</v>
      </c>
      <c r="J61" s="68"/>
      <c r="K61" s="66">
        <v>4435.520868137432</v>
      </c>
      <c r="L61" s="68"/>
      <c r="M61" s="69">
        <v>358746.9823912704</v>
      </c>
      <c r="N61" s="70"/>
    </row>
    <row r="62" spans="8:8" ht="16.5" customHeight="1">
      <c r="A62" s="42" t="s">
        <v>37</v>
      </c>
      <c r="B62" s="43" t="s">
        <v>14</v>
      </c>
      <c r="C62" s="66">
        <v>0.0</v>
      </c>
      <c r="D62" s="68"/>
      <c r="E62" s="66">
        <v>0.0</v>
      </c>
      <c r="F62" s="68"/>
      <c r="G62" s="66">
        <v>2613.622606886645</v>
      </c>
      <c r="H62" s="68"/>
      <c r="I62" s="66">
        <v>0.0</v>
      </c>
      <c r="J62" s="68"/>
      <c r="K62" s="66">
        <v>0.0</v>
      </c>
      <c r="L62" s="68"/>
      <c r="M62" s="69">
        <v>2613.622606886645</v>
      </c>
      <c r="N62" s="70"/>
    </row>
    <row r="63" spans="8:8" ht="23.25" customHeight="1">
      <c r="A63" s="42" t="s">
        <v>38</v>
      </c>
      <c r="B63" s="43" t="s">
        <v>15</v>
      </c>
      <c r="C63" s="66">
        <v>1275998.240230704</v>
      </c>
      <c r="D63" s="68"/>
      <c r="E63" s="66">
        <v>0.0</v>
      </c>
      <c r="F63" s="68"/>
      <c r="G63" s="66">
        <v>426938.3111850609</v>
      </c>
      <c r="H63" s="68"/>
      <c r="I63" s="66">
        <v>49146.04523266606</v>
      </c>
      <c r="J63" s="68"/>
      <c r="K63" s="66">
        <v>65594.67705253192</v>
      </c>
      <c r="L63" s="68"/>
      <c r="M63" s="69">
        <v>1817677.2737009625</v>
      </c>
      <c r="N63" s="70"/>
    </row>
    <row r="64" spans="8:8" ht="33.75" customHeight="1">
      <c r="A64" s="42" t="s">
        <v>39</v>
      </c>
      <c r="B64" s="43" t="s">
        <v>16</v>
      </c>
      <c r="C64" s="66">
        <v>46313.527589767444</v>
      </c>
      <c r="D64" s="68"/>
      <c r="E64" s="66">
        <v>0.0</v>
      </c>
      <c r="F64" s="68"/>
      <c r="G64" s="66">
        <v>34568.44208268437</v>
      </c>
      <c r="H64" s="68"/>
      <c r="I64" s="66">
        <v>0.0</v>
      </c>
      <c r="J64" s="68"/>
      <c r="K64" s="66">
        <v>5093.470163823896</v>
      </c>
      <c r="L64" s="68"/>
      <c r="M64" s="69">
        <v>85975.4398362757</v>
      </c>
      <c r="N64" s="70"/>
    </row>
    <row r="65" spans="8:8" ht="16.5" customHeight="1">
      <c r="A65" s="42" t="s">
        <v>40</v>
      </c>
      <c r="B65" s="43" t="s">
        <v>17</v>
      </c>
      <c r="C65" s="66">
        <v>1131307.4630952417</v>
      </c>
      <c r="D65" s="68"/>
      <c r="E65" s="66">
        <v>0.0</v>
      </c>
      <c r="F65" s="68"/>
      <c r="G65" s="66">
        <v>181767.41889150738</v>
      </c>
      <c r="H65" s="68"/>
      <c r="I65" s="66">
        <v>5221.702061958496</v>
      </c>
      <c r="J65" s="68"/>
      <c r="K65" s="66">
        <v>24824.160168008857</v>
      </c>
      <c r="L65" s="68"/>
      <c r="M65" s="69">
        <v>1343120.7442167166</v>
      </c>
      <c r="N65" s="70"/>
    </row>
    <row r="66" spans="8:8" ht="16.5" customHeight="1">
      <c r="A66" s="42" t="s">
        <v>41</v>
      </c>
      <c r="B66" s="43" t="s">
        <v>18</v>
      </c>
      <c r="C66" s="66">
        <v>1082068.6766177956</v>
      </c>
      <c r="D66" s="68"/>
      <c r="E66" s="66">
        <v>0.0</v>
      </c>
      <c r="F66" s="68"/>
      <c r="G66" s="66">
        <v>77678.87508716263</v>
      </c>
      <c r="H66" s="68"/>
      <c r="I66" s="66">
        <v>7150.407359144235</v>
      </c>
      <c r="J66" s="68"/>
      <c r="K66" s="66">
        <v>143906.9581420343</v>
      </c>
      <c r="L66" s="68"/>
      <c r="M66" s="69">
        <v>1310804.9172061367</v>
      </c>
      <c r="N66" s="70"/>
    </row>
    <row r="67" spans="8:8" ht="16.5" customHeight="1">
      <c r="A67" s="42" t="s">
        <v>42</v>
      </c>
      <c r="B67" s="43" t="s">
        <v>19</v>
      </c>
      <c r="C67" s="66">
        <v>1313015.4561889225</v>
      </c>
      <c r="D67" s="68"/>
      <c r="E67" s="66">
        <v>0.0</v>
      </c>
      <c r="F67" s="68"/>
      <c r="G67" s="66">
        <v>932393.8896414043</v>
      </c>
      <c r="H67" s="68"/>
      <c r="I67" s="66">
        <v>40983.19628120365</v>
      </c>
      <c r="J67" s="68"/>
      <c r="K67" s="66">
        <v>371047.8357989449</v>
      </c>
      <c r="L67" s="68"/>
      <c r="M67" s="69">
        <v>2657440.3779104752</v>
      </c>
      <c r="N67" s="70"/>
    </row>
    <row r="68" spans="8:8" s="80" ht="16.5" customFormat="1" customHeight="1">
      <c r="A68" s="81"/>
      <c r="B68" s="82" t="s">
        <v>43</v>
      </c>
      <c r="C68" s="83">
        <f>SUM(C50:D67)</f>
        <v>7242766.697637888</v>
      </c>
      <c r="D68" s="84"/>
      <c r="E68" s="83">
        <f t="shared" si="2" ref="E68:N68">SUM(E50:F67)</f>
        <v>7384836.073484598</v>
      </c>
      <c r="F68" s="84"/>
      <c r="G68" s="83">
        <f t="shared" si="3" ref="G68:N68">SUM(G50:H67)</f>
        <v>1.0432167336406717E7</v>
      </c>
      <c r="H68" s="84"/>
      <c r="I68" s="83">
        <f t="shared" si="4" ref="I68:N68">SUM(I50:J67)</f>
        <v>259974.1023709473</v>
      </c>
      <c r="J68" s="84"/>
      <c r="K68" s="83">
        <f t="shared" si="5" ref="K68:N68">SUM(K50:L67)</f>
        <v>2942216.574011391</v>
      </c>
      <c r="L68" s="85"/>
      <c r="M68" s="76">
        <f t="shared" si="6" ref="M68:N68">SUM(M50:N67)</f>
        <v>2.8261960783911545E7</v>
      </c>
      <c r="N68" s="77"/>
      <c r="O68" s="86"/>
    </row>
    <row r="69" spans="8:8" ht="16.5" customHeight="1">
      <c r="A69" s="87"/>
      <c r="B69" s="88"/>
      <c r="C69" s="89"/>
      <c r="D69" s="90"/>
      <c r="E69" s="89"/>
      <c r="F69" s="90"/>
      <c r="G69" s="89"/>
      <c r="H69" s="90"/>
      <c r="I69" s="89"/>
      <c r="J69" s="90"/>
      <c r="K69" s="89"/>
      <c r="L69" s="90"/>
      <c r="M69" s="89"/>
      <c r="N69" s="90"/>
    </row>
    <row r="70" spans="8:8" ht="16.5" customHeight="1">
      <c r="A70" s="87"/>
      <c r="B70" s="88"/>
      <c r="C70" s="89"/>
      <c r="D70" s="90"/>
      <c r="E70" s="89"/>
      <c r="F70" s="90"/>
      <c r="G70" s="89"/>
      <c r="H70" s="90"/>
      <c r="I70" s="89"/>
      <c r="J70" s="90"/>
      <c r="K70" s="89"/>
      <c r="L70" s="90"/>
      <c r="M70" s="89"/>
      <c r="N70" s="90"/>
    </row>
    <row r="71" spans="8:8" ht="16.5" customHeight="1">
      <c r="A71" s="4" t="s">
        <v>52</v>
      </c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</row>
    <row r="72" spans="8:8" ht="16.5" customHeight="1">
      <c r="A72" s="6"/>
      <c r="B72" s="91" t="s">
        <v>44</v>
      </c>
      <c r="C72" s="92" t="s">
        <v>22</v>
      </c>
      <c r="D72" s="93"/>
      <c r="E72" s="94" t="s">
        <v>23</v>
      </c>
      <c r="F72" s="95"/>
      <c r="G72" s="96" t="s">
        <v>24</v>
      </c>
      <c r="H72" s="97"/>
      <c r="I72" s="98" t="s">
        <v>20</v>
      </c>
      <c r="J72" s="99"/>
      <c r="K72" s="100" t="s">
        <v>21</v>
      </c>
      <c r="L72" s="101"/>
      <c r="M72" s="102" t="s">
        <v>43</v>
      </c>
      <c r="N72" s="102"/>
    </row>
    <row r="73" spans="8:8" ht="16.5" customHeight="1">
      <c r="A73" s="21"/>
      <c r="B73" s="103"/>
      <c r="C73" s="104" t="s">
        <v>0</v>
      </c>
      <c r="D73" s="104" t="s">
        <v>1</v>
      </c>
      <c r="E73" s="105" t="s">
        <v>0</v>
      </c>
      <c r="F73" s="105" t="s">
        <v>1</v>
      </c>
      <c r="G73" s="106" t="s">
        <v>0</v>
      </c>
      <c r="H73" s="106" t="s">
        <v>1</v>
      </c>
      <c r="I73" s="107" t="s">
        <v>0</v>
      </c>
      <c r="J73" s="107" t="s">
        <v>1</v>
      </c>
      <c r="K73" s="108" t="s">
        <v>0</v>
      </c>
      <c r="L73" s="108" t="s">
        <v>1</v>
      </c>
      <c r="M73" s="109" t="s">
        <v>0</v>
      </c>
      <c r="N73" s="109" t="s">
        <v>1</v>
      </c>
    </row>
    <row r="74" spans="8:8" ht="16.5" customHeight="1">
      <c r="A74" s="159" t="s">
        <v>25</v>
      </c>
      <c r="B74" s="160" t="s">
        <v>2</v>
      </c>
      <c r="C74" s="161">
        <v>14.199269389898856</v>
      </c>
      <c r="D74" s="161">
        <v>9.572282716793143</v>
      </c>
      <c r="E74" s="162">
        <v>100.0</v>
      </c>
      <c r="F74" s="162">
        <v>100.0</v>
      </c>
      <c r="G74" s="163">
        <v>7.787052222727343</v>
      </c>
      <c r="H74" s="163">
        <v>2.9077493057472923</v>
      </c>
      <c r="I74" s="164">
        <v>28.500078789543</v>
      </c>
      <c r="J74" s="164">
        <v>17.655763522730187</v>
      </c>
      <c r="K74" s="165">
        <v>74.94906132964137</v>
      </c>
      <c r="L74" s="165">
        <v>61.724493142529795</v>
      </c>
      <c r="M74" s="166">
        <v>55.033027068536015</v>
      </c>
      <c r="N74" s="166">
        <v>36.24463359113142</v>
      </c>
    </row>
    <row r="75" spans="8:8" ht="16.5" customHeight="1">
      <c r="A75" s="167" t="s">
        <v>26</v>
      </c>
      <c r="B75" s="168" t="s">
        <v>3</v>
      </c>
      <c r="C75" s="161">
        <v>0.19683363485362101</v>
      </c>
      <c r="D75" s="161">
        <v>0.004999941676830561</v>
      </c>
      <c r="E75" s="162"/>
      <c r="F75" s="162"/>
      <c r="G75" s="163">
        <v>0.7809352185850993</v>
      </c>
      <c r="H75" s="163">
        <v>0.11059864960007904</v>
      </c>
      <c r="I75" s="164">
        <v>0.7357788983832548</v>
      </c>
      <c r="J75" s="164">
        <v>0.0</v>
      </c>
      <c r="K75" s="165">
        <v>0.04262655284386018</v>
      </c>
      <c r="L75" s="165">
        <v>0.0</v>
      </c>
      <c r="M75" s="166">
        <v>0.23900672409352675</v>
      </c>
      <c r="N75" s="166">
        <v>0.04210596143609173</v>
      </c>
    </row>
    <row r="76" spans="8:8" ht="16.5" customHeight="1">
      <c r="A76" s="167" t="s">
        <v>27</v>
      </c>
      <c r="B76" s="168" t="s">
        <v>4</v>
      </c>
      <c r="C76" s="161">
        <v>5.79133344791763</v>
      </c>
      <c r="D76" s="161">
        <v>2.9524813870306104</v>
      </c>
      <c r="E76" s="162"/>
      <c r="F76" s="162"/>
      <c r="G76" s="163">
        <v>20.110225417913497</v>
      </c>
      <c r="H76" s="163">
        <v>16.107765860912327</v>
      </c>
      <c r="I76" s="164">
        <v>22.543263506292707</v>
      </c>
      <c r="J76" s="164">
        <v>17.14890857866216</v>
      </c>
      <c r="K76" s="165">
        <v>4.923094264221266</v>
      </c>
      <c r="L76" s="165">
        <v>7.560482286160482</v>
      </c>
      <c r="M76" s="166">
        <v>6.592448003563385</v>
      </c>
      <c r="N76" s="166">
        <v>7.647236255077889</v>
      </c>
    </row>
    <row r="77" spans="8:8" ht="16.5" customHeight="1">
      <c r="A77" s="42" t="s">
        <v>28</v>
      </c>
      <c r="B77" s="43" t="s">
        <v>5</v>
      </c>
      <c r="C77" s="110"/>
      <c r="D77" s="110"/>
      <c r="E77" s="111"/>
      <c r="F77" s="111"/>
      <c r="G77" s="112">
        <f>100*G7/G$22</f>
        <v>0.07330141205595554</v>
      </c>
      <c r="H77" s="112">
        <f>100*H7/H$22</f>
        <v>0.0</v>
      </c>
      <c r="I77" s="113">
        <f>100*I7/I$22</f>
        <v>0.0</v>
      </c>
      <c r="J77" s="113">
        <f>100*J7/J$22</f>
        <v>0.0</v>
      </c>
      <c r="K77" s="114">
        <f>100*K7/K$22</f>
        <v>0.08331701454922662</v>
      </c>
      <c r="L77" s="114">
        <f>100*L7/L$22</f>
        <v>0.0</v>
      </c>
      <c r="M77" s="115">
        <f>100*M7/M$22</f>
        <v>0.021285633465109737</v>
      </c>
      <c r="N77" s="115">
        <f>100*N7/N$22</f>
        <v>0.0</v>
      </c>
    </row>
    <row r="78" spans="8:8" ht="16.5" customHeight="1">
      <c r="A78" s="42" t="s">
        <v>29</v>
      </c>
      <c r="B78" s="43" t="s">
        <v>6</v>
      </c>
      <c r="C78" s="110">
        <f>100*C8/C$22</f>
        <v>0.3185183752320359</v>
      </c>
      <c r="D78" s="110">
        <f>100*D8/D$22</f>
        <v>0.12961998993514176</v>
      </c>
      <c r="E78" s="111"/>
      <c r="F78" s="111"/>
      <c r="G78" s="112">
        <f>100*G8/G$22</f>
        <v>0.27371838810762084</v>
      </c>
      <c r="H78" s="112">
        <f>100*H8/H$22</f>
        <v>0.09068928060786385</v>
      </c>
      <c r="I78" s="113"/>
      <c r="J78" s="113"/>
      <c r="K78" s="114"/>
      <c r="L78" s="114"/>
      <c r="M78" s="115">
        <f>100*M8/M$22</f>
        <v>0.14338778512145214</v>
      </c>
      <c r="N78" s="115">
        <f>100*N8/N$22</f>
        <v>0.07122878583710145</v>
      </c>
    </row>
    <row r="79" spans="8:8" ht="16.5" customHeight="1">
      <c r="A79" s="42" t="s">
        <v>30</v>
      </c>
      <c r="B79" s="43" t="s">
        <v>7</v>
      </c>
      <c r="C79" s="110">
        <f>100*C9/C$22</f>
        <v>6.166698426614045</v>
      </c>
      <c r="D79" s="110">
        <f>100*D9/D$22</f>
        <v>0.363645409017901</v>
      </c>
      <c r="E79" s="111"/>
      <c r="F79" s="111"/>
      <c r="G79" s="112">
        <f>100*G9/G$22</f>
        <v>7.718505316112586</v>
      </c>
      <c r="H79" s="112">
        <f>100*H9/H$22</f>
        <v>0.12511189883684823</v>
      </c>
      <c r="I79" s="113">
        <f>100*I9/I$22</f>
        <v>7.670238246363828</v>
      </c>
      <c r="J79" s="113">
        <f>100*J9/J$22</f>
        <v>0.0</v>
      </c>
      <c r="K79" s="114">
        <f>100*K9/K$22</f>
        <v>0.8280544297829936</v>
      </c>
      <c r="L79" s="114">
        <f>100*L9/L$22</f>
        <v>0.06134673807882535</v>
      </c>
      <c r="M79" s="115">
        <f>100*M9/M$22</f>
        <v>3.457704293209265</v>
      </c>
      <c r="N79" s="115">
        <f>100*N9/N$22</f>
        <v>0.14576067611372073</v>
      </c>
    </row>
    <row r="80" spans="8:8" ht="16.5" customHeight="1">
      <c r="A80" s="42" t="s">
        <v>31</v>
      </c>
      <c r="B80" s="43" t="s">
        <v>8</v>
      </c>
      <c r="C80" s="110">
        <f>100*C10/C$22</f>
        <v>4.571862140716645</v>
      </c>
      <c r="D80" s="110">
        <f>100*D10/D$22</f>
        <v>12.130695048888176</v>
      </c>
      <c r="E80" s="111"/>
      <c r="F80" s="111"/>
      <c r="G80" s="112">
        <f>100*G10/G$22</f>
        <v>27.31192851652351</v>
      </c>
      <c r="H80" s="112">
        <f>100*H10/H$22</f>
        <v>56.6820855975094</v>
      </c>
      <c r="I80" s="113">
        <f>100*I10/I$22</f>
        <v>13.168836996546965</v>
      </c>
      <c r="J80" s="113">
        <f>100*J10/J$22</f>
        <v>19.604000526303032</v>
      </c>
      <c r="K80" s="114">
        <f>100*K10/K$22</f>
        <v>3.3828196087675195</v>
      </c>
      <c r="L80" s="114">
        <f>100*L10/L$22</f>
        <v>6.287299224238636</v>
      </c>
      <c r="M80" s="115">
        <f>100*M10/M$22</f>
        <v>7.724394193531281</v>
      </c>
      <c r="N80" s="115">
        <f>100*N10/N$22</f>
        <v>24.866354102087826</v>
      </c>
    </row>
    <row r="81" spans="8:8" ht="16.5" customHeight="1">
      <c r="A81" s="42" t="s">
        <v>32</v>
      </c>
      <c r="B81" s="43" t="s">
        <v>9</v>
      </c>
      <c r="C81" s="110">
        <f>100*C11/C$22</f>
        <v>0.040997157076028405</v>
      </c>
      <c r="D81" s="110">
        <f>100*D11/D$22</f>
        <v>0.03588827084740284</v>
      </c>
      <c r="E81" s="111"/>
      <c r="F81" s="111"/>
      <c r="G81" s="112">
        <f>100*G11/G$22</f>
        <v>0.8420819051032257</v>
      </c>
      <c r="H81" s="112">
        <f>100*H11/H$22</f>
        <v>7.852160762932696</v>
      </c>
      <c r="I81" s="113">
        <f>100*I11/I$22</f>
        <v>0.7106498101589851</v>
      </c>
      <c r="J81" s="113">
        <f>100*J11/J$22</f>
        <v>5.660178312582901</v>
      </c>
      <c r="K81" s="114">
        <f>100*K11/K$22</f>
        <v>0.48116845961575394</v>
      </c>
      <c r="L81" s="114">
        <f>100*L11/L$22</f>
        <v>3.3528550436316955</v>
      </c>
      <c r="M81" s="115">
        <f>100*M11/M$22</f>
        <v>0.2373623505992122</v>
      </c>
      <c r="N81" s="115">
        <f>100*N11/N$22</f>
        <v>3.308734010881043</v>
      </c>
    </row>
    <row r="82" spans="8:8" ht="16.5" customHeight="1">
      <c r="A82" s="42" t="s">
        <v>33</v>
      </c>
      <c r="B82" s="43" t="s">
        <v>10</v>
      </c>
      <c r="C82" s="110">
        <f>100*C12/C$22</f>
        <v>7.0260082021160954</v>
      </c>
      <c r="D82" s="110">
        <f>100*D12/D$22</f>
        <v>0.20411679811953304</v>
      </c>
      <c r="E82" s="111"/>
      <c r="F82" s="111"/>
      <c r="G82" s="112">
        <f>100*G12/G$22</f>
        <v>13.826941226474531</v>
      </c>
      <c r="H82" s="112">
        <f>100*H12/H$22</f>
        <v>0.09009107827229995</v>
      </c>
      <c r="I82" s="113">
        <f>100*I12/I$22</f>
        <v>2.3833801862766704</v>
      </c>
      <c r="J82" s="113">
        <f>100*J12/J$22</f>
        <v>0.0</v>
      </c>
      <c r="K82" s="114">
        <f>100*K12/K$22</f>
        <v>0.7668838011731086</v>
      </c>
      <c r="L82" s="114">
        <f>100*L12/L$22</f>
        <v>0.07066204446920898</v>
      </c>
      <c r="M82" s="115">
        <f>100*M12/M$22</f>
        <v>4.998218659702813</v>
      </c>
      <c r="N82" s="115">
        <f>100*N12/N$22</f>
        <v>0.09292060838851507</v>
      </c>
    </row>
    <row r="83" spans="8:8" ht="16.5" customHeight="1">
      <c r="A83" s="42" t="s">
        <v>34</v>
      </c>
      <c r="B83" s="43" t="s">
        <v>11</v>
      </c>
      <c r="C83" s="110">
        <f>100*C13/C$22</f>
        <v>1.8252473855658673</v>
      </c>
      <c r="D83" s="110">
        <f>100*D13/D$22</f>
        <v>1.161300153464061</v>
      </c>
      <c r="E83" s="111"/>
      <c r="F83" s="111"/>
      <c r="G83" s="112">
        <f>100*G13/G$22</f>
        <v>0.8701904632539507</v>
      </c>
      <c r="H83" s="112">
        <f>100*H13/H$22</f>
        <v>0.0622510002896232</v>
      </c>
      <c r="I83" s="113">
        <f>100*I13/I$22</f>
        <v>0.7276903880598989</v>
      </c>
      <c r="J83" s="113">
        <f>100*J13/J$22</f>
        <v>0.5036253178695027</v>
      </c>
      <c r="K83" s="114">
        <f>100*K13/K$22</f>
        <v>0.0929447777237704</v>
      </c>
      <c r="L83" s="114">
        <f>100*L13/L$22</f>
        <v>0.0</v>
      </c>
      <c r="M83" s="115">
        <f>100*M13/M$22</f>
        <v>0.6740638185745691</v>
      </c>
      <c r="N83" s="115">
        <f>100*N13/N$22</f>
        <v>0.32522048061605213</v>
      </c>
    </row>
    <row r="84" spans="8:8" ht="16.5" customHeight="1">
      <c r="A84" s="42" t="s">
        <v>35</v>
      </c>
      <c r="B84" s="43" t="s">
        <v>12</v>
      </c>
      <c r="C84" s="110">
        <f>100*C14/C$22</f>
        <v>3.0768001921814925</v>
      </c>
      <c r="D84" s="110">
        <f>100*D14/D$22</f>
        <v>1.6680302597491998</v>
      </c>
      <c r="E84" s="111"/>
      <c r="F84" s="111"/>
      <c r="G84" s="112">
        <f>100*G14/G$22</f>
        <v>0.38006609760503424</v>
      </c>
      <c r="H84" s="112">
        <f>100*H14/H$22</f>
        <v>0.05592482911434193</v>
      </c>
      <c r="I84" s="113">
        <f>100*I14/I$22</f>
        <v>0.6803053726946673</v>
      </c>
      <c r="J84" s="113">
        <f>100*J14/J$22</f>
        <v>0.0</v>
      </c>
      <c r="K84" s="114"/>
      <c r="L84" s="114"/>
      <c r="M84" s="115">
        <f>100*M14/M$22</f>
        <v>0.8734358291656035</v>
      </c>
      <c r="N84" s="115">
        <f>100*N14/N$22</f>
        <v>0.44811367790001333</v>
      </c>
    </row>
    <row r="85" spans="8:8" ht="16.5" customHeight="1">
      <c r="A85" s="42" t="s">
        <v>36</v>
      </c>
      <c r="B85" s="43" t="s">
        <v>13</v>
      </c>
      <c r="C85" s="110">
        <f>100*C15/C$22</f>
        <v>4.7215586387415325</v>
      </c>
      <c r="D85" s="110">
        <f>100*D15/D$22</f>
        <v>4.831481663880006</v>
      </c>
      <c r="E85" s="111"/>
      <c r="F85" s="111"/>
      <c r="G85" s="112">
        <f>100*G15/G$22</f>
        <v>0.46530201415967715</v>
      </c>
      <c r="H85" s="112">
        <f>100*H15/H$22</f>
        <v>0.04197130306634756</v>
      </c>
      <c r="I85" s="113">
        <f>100*I15/I$22</f>
        <v>0.13834315490608748</v>
      </c>
      <c r="J85" s="113">
        <f>100*J15/J$22</f>
        <v>0.0</v>
      </c>
      <c r="K85" s="114">
        <f>100*K15/K$22</f>
        <v>0.40204491636947953</v>
      </c>
      <c r="L85" s="114">
        <f>100*L15/L$22</f>
        <v>0.15075439746062178</v>
      </c>
      <c r="M85" s="115">
        <f>100*M15/M$22</f>
        <v>1.3245678272251893</v>
      </c>
      <c r="N85" s="115">
        <f>100*N15/N$22</f>
        <v>1.269363386122495</v>
      </c>
    </row>
    <row r="86" spans="8:8" ht="16.5" customHeight="1">
      <c r="A86" s="42" t="s">
        <v>37</v>
      </c>
      <c r="B86" s="43" t="s">
        <v>14</v>
      </c>
      <c r="C86" s="110">
        <f>100*C16/C$22</f>
        <v>0.0</v>
      </c>
      <c r="D86" s="110">
        <f>100*D16/D$22</f>
        <v>0.0</v>
      </c>
      <c r="E86" s="111"/>
      <c r="F86" s="111"/>
      <c r="G86" s="112">
        <f>100*G16/G$22</f>
        <v>0.5676266073791012</v>
      </c>
      <c r="H86" s="112">
        <f>100*H16/H$22</f>
        <v>0.025053495813525686</v>
      </c>
      <c r="I86" s="113">
        <f>100*I16/I$22</f>
        <v>0.0</v>
      </c>
      <c r="J86" s="113">
        <f>100*J16/J$22</f>
        <v>0.0</v>
      </c>
      <c r="K86" s="114">
        <f>100*K16/K$22</f>
        <v>0.11723865628490768</v>
      </c>
      <c r="L86" s="114">
        <f>100*L16/L$22</f>
        <v>0.0</v>
      </c>
      <c r="M86" s="115">
        <f>100*M16/M$22</f>
        <v>0.1357319947743601</v>
      </c>
      <c r="N86" s="115">
        <f>100*N16/N$22</f>
        <v>0.009247845989420824</v>
      </c>
    </row>
    <row r="87" spans="8:8" ht="16.5" customHeight="1">
      <c r="A87" s="42" t="s">
        <v>38</v>
      </c>
      <c r="B87" s="43" t="s">
        <v>15</v>
      </c>
      <c r="C87" s="110">
        <f>100*C17/C$22</f>
        <v>18.50240825750026</v>
      </c>
      <c r="D87" s="110">
        <f>100*D17/D$22</f>
        <v>17.61755270464324</v>
      </c>
      <c r="E87" s="111"/>
      <c r="F87" s="111"/>
      <c r="G87" s="112">
        <f>100*G17/G$22</f>
        <v>6.0713731057066</v>
      </c>
      <c r="H87" s="112">
        <f>100*H17/H$22</f>
        <v>4.092517857675736</v>
      </c>
      <c r="I87" s="113">
        <f>100*I17/I$22</f>
        <v>11.637104322022974</v>
      </c>
      <c r="J87" s="113">
        <f>100*J17/J$22</f>
        <v>18.904208067056405</v>
      </c>
      <c r="K87" s="114">
        <f>100*K17/K$22</f>
        <v>2.2624765319481983</v>
      </c>
      <c r="L87" s="114">
        <f>100*L17/L$22</f>
        <v>2.229430614725299</v>
      </c>
      <c r="M87" s="115">
        <f>100*M17/M$22</f>
        <v>6.331623134493116</v>
      </c>
      <c r="N87" s="115">
        <f>100*N17/N$22</f>
        <v>6.431532785707127</v>
      </c>
    </row>
    <row r="88" spans="8:8" ht="16.5" customHeight="1">
      <c r="A88" s="42" t="s">
        <v>39</v>
      </c>
      <c r="B88" s="43" t="s">
        <v>16</v>
      </c>
      <c r="C88" s="110">
        <f>100*C18/C$22</f>
        <v>2.0879152457525225</v>
      </c>
      <c r="D88" s="110">
        <f>100*D18/D$22</f>
        <v>0.6394452496291495</v>
      </c>
      <c r="E88" s="111"/>
      <c r="F88" s="111"/>
      <c r="G88" s="112">
        <f>100*G18/G$22</f>
        <v>0.9364956197680052</v>
      </c>
      <c r="H88" s="112">
        <f>100*H18/H$22</f>
        <v>0.33136395312645783</v>
      </c>
      <c r="I88" s="113">
        <f>100*I18/I$22</f>
        <v>0.9158359744940684</v>
      </c>
      <c r="J88" s="113">
        <f>100*J18/J$22</f>
        <v>0.0</v>
      </c>
      <c r="K88" s="114">
        <f>100*K18/K$22</f>
        <v>0.3534261495371644</v>
      </c>
      <c r="L88" s="114">
        <f>100*L18/L$22</f>
        <v>0.17311676539431292</v>
      </c>
      <c r="M88" s="115">
        <f>100*M18/M$22</f>
        <v>0.7722883044712352</v>
      </c>
      <c r="N88" s="115">
        <f>100*N18/N$22</f>
        <v>0.30420904088586215</v>
      </c>
    </row>
    <row r="89" spans="8:8" ht="16.5" customHeight="1">
      <c r="A89" s="42" t="s">
        <v>40</v>
      </c>
      <c r="B89" s="43" t="s">
        <v>17</v>
      </c>
      <c r="C89" s="110">
        <f>100*C19/C$22</f>
        <v>8.287724884930588</v>
      </c>
      <c r="D89" s="110">
        <f>100*D19/D$22</f>
        <v>15.61982472063058</v>
      </c>
      <c r="E89" s="111"/>
      <c r="F89" s="111"/>
      <c r="G89" s="112">
        <f>100*G19/G$22</f>
        <v>2.268780678242878</v>
      </c>
      <c r="H89" s="112">
        <f>100*H19/H$22</f>
        <v>1.7423744561416918</v>
      </c>
      <c r="I89" s="113">
        <f>100*I19/I$22</f>
        <v>1.5032327786934625</v>
      </c>
      <c r="J89" s="113">
        <f>100*J19/J$22</f>
        <v>2.008547010774111</v>
      </c>
      <c r="K89" s="114">
        <f>100*K19/K$22</f>
        <v>1.646580435472384</v>
      </c>
      <c r="L89" s="114">
        <f>100*L19/L$22</f>
        <v>0.8437230755642106</v>
      </c>
      <c r="M89" s="115">
        <f>100*M19/M$22</f>
        <v>2.7229679035038945</v>
      </c>
      <c r="N89" s="115">
        <f>100*N19/N$22</f>
        <v>4.7523975936634395</v>
      </c>
    </row>
    <row r="90" spans="8:8" ht="16.5" customHeight="1">
      <c r="A90" s="42" t="s">
        <v>41</v>
      </c>
      <c r="B90" s="43" t="s">
        <v>18</v>
      </c>
      <c r="C90" s="110">
        <f>100*C20/C$22</f>
        <v>5.311299011655001</v>
      </c>
      <c r="D90" s="110">
        <f>100*D20/D$22</f>
        <v>14.939990776876662</v>
      </c>
      <c r="E90" s="111"/>
      <c r="F90" s="111"/>
      <c r="G90" s="112">
        <f>100*G20/G$22</f>
        <v>1.280873411865397</v>
      </c>
      <c r="H90" s="112">
        <f>100*H20/H$22</f>
        <v>0.7446091745104104</v>
      </c>
      <c r="I90" s="113">
        <f>100*I20/I$22</f>
        <v>1.6171897451322814</v>
      </c>
      <c r="J90" s="113">
        <f>100*J20/J$22</f>
        <v>2.750430636718418</v>
      </c>
      <c r="K90" s="114">
        <f>100*K20/K$22</f>
        <v>0.6380069703897788</v>
      </c>
      <c r="L90" s="114">
        <f>100*L20/L$22</f>
        <v>4.8911069094357185</v>
      </c>
      <c r="M90" s="115">
        <f>100*M20/M$22</f>
        <v>1.690630699415067</v>
      </c>
      <c r="N90" s="115">
        <f>100*N20/N$22</f>
        <v>4.638053697789883</v>
      </c>
    </row>
    <row r="91" spans="8:8" ht="16.5" customHeight="1">
      <c r="A91" s="44" t="s">
        <v>42</v>
      </c>
      <c r="B91" s="43" t="s">
        <v>19</v>
      </c>
      <c r="C91" s="110">
        <f>100*C21/C$22</f>
        <v>17.87552560924776</v>
      </c>
      <c r="D91" s="110">
        <f>100*D21/D$22</f>
        <v>18.128644908818362</v>
      </c>
      <c r="E91" s="111"/>
      <c r="F91" s="111"/>
      <c r="G91" s="112">
        <f>100*G21/G$22</f>
        <v>8.434602378416013</v>
      </c>
      <c r="H91" s="112">
        <f>100*H21/H$22</f>
        <v>8.937681495843034</v>
      </c>
      <c r="I91" s="113">
        <f>100*I21/I$22</f>
        <v>7.031014724371317</v>
      </c>
      <c r="J91" s="113">
        <f>100*J21/J$22</f>
        <v>15.764338027303316</v>
      </c>
      <c r="K91" s="114">
        <f>100*K21/K$22</f>
        <v>9.03025610167921</v>
      </c>
      <c r="L91" s="114">
        <f>100*L21/L$22</f>
        <v>12.61116666517384</v>
      </c>
      <c r="M91" s="115">
        <f>100*M21/M$22</f>
        <v>7.027855776554879</v>
      </c>
      <c r="N91" s="115">
        <f>100*N21/N$22</f>
        <v>9.40288750037207</v>
      </c>
    </row>
    <row r="92" spans="8:8" ht="20.25" customHeight="1">
      <c r="A92" s="46"/>
      <c r="B92" s="186" t="s">
        <v>43</v>
      </c>
      <c r="C92" s="187">
        <f>SUM(C74:C91)</f>
        <v>99.99999999999997</v>
      </c>
      <c r="D92" s="187">
        <f t="shared" si="7" ref="D92:N92">SUM(D74:D91)</f>
        <v>100.0</v>
      </c>
      <c r="E92" s="187">
        <f t="shared" si="7"/>
        <v>100.0</v>
      </c>
      <c r="F92" s="187">
        <f t="shared" si="7"/>
        <v>100.0</v>
      </c>
      <c r="G92" s="187">
        <f t="shared" si="7"/>
        <v>100.00000000000003</v>
      </c>
      <c r="H92" s="187">
        <f t="shared" si="7"/>
        <v>99.99999999999997</v>
      </c>
      <c r="I92" s="187">
        <f t="shared" si="7"/>
        <v>99.96294289394015</v>
      </c>
      <c r="J92" s="187">
        <f t="shared" si="7"/>
        <v>100.00000000000001</v>
      </c>
      <c r="K92" s="187">
        <f t="shared" si="7"/>
        <v>100.0</v>
      </c>
      <c r="L92" s="187">
        <f t="shared" si="7"/>
        <v>99.95643690686263</v>
      </c>
      <c r="M92" s="187">
        <f t="shared" si="7"/>
        <v>99.99999999999997</v>
      </c>
      <c r="N92" s="188">
        <f t="shared" si="7"/>
        <v>99.99999999999996</v>
      </c>
    </row>
    <row r="96" spans="8:8" ht="16.5" customHeight="1">
      <c r="A96" s="4" t="s">
        <v>53</v>
      </c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5"/>
      <c r="N96" s="5"/>
    </row>
    <row r="97" spans="8:8" ht="16.5" customHeight="1">
      <c r="A97" s="6"/>
      <c r="B97" s="7" t="s">
        <v>44</v>
      </c>
      <c r="C97" s="8" t="s">
        <v>22</v>
      </c>
      <c r="D97" s="9"/>
      <c r="E97" s="10" t="s">
        <v>23</v>
      </c>
      <c r="F97" s="11"/>
      <c r="G97" s="12" t="s">
        <v>24</v>
      </c>
      <c r="H97" s="13"/>
      <c r="I97" s="14" t="s">
        <v>20</v>
      </c>
      <c r="J97" s="15"/>
      <c r="K97" s="16" t="s">
        <v>21</v>
      </c>
      <c r="L97" s="17"/>
      <c r="M97" s="180" t="s">
        <v>43</v>
      </c>
      <c r="N97" s="181"/>
      <c r="O97" s="181"/>
    </row>
    <row r="98" spans="8:8" ht="16.5" customHeight="1">
      <c r="A98" s="21"/>
      <c r="B98" s="22"/>
      <c r="C98" s="23" t="s">
        <v>0</v>
      </c>
      <c r="D98" s="23" t="s">
        <v>1</v>
      </c>
      <c r="E98" s="24" t="s">
        <v>0</v>
      </c>
      <c r="F98" s="24" t="s">
        <v>1</v>
      </c>
      <c r="G98" s="25" t="s">
        <v>0</v>
      </c>
      <c r="H98" s="25" t="s">
        <v>1</v>
      </c>
      <c r="I98" s="26" t="s">
        <v>0</v>
      </c>
      <c r="J98" s="26" t="s">
        <v>1</v>
      </c>
      <c r="K98" s="27" t="s">
        <v>0</v>
      </c>
      <c r="L98" s="28" t="s">
        <v>1</v>
      </c>
      <c r="M98" s="123" t="s">
        <v>0</v>
      </c>
      <c r="N98" s="175" t="s">
        <v>1</v>
      </c>
      <c r="O98" s="175" t="s">
        <v>48</v>
      </c>
    </row>
    <row r="99" spans="8:8" ht="16.5" customHeight="1">
      <c r="A99" s="31" t="s">
        <v>25</v>
      </c>
      <c r="B99" s="32" t="s">
        <v>2</v>
      </c>
      <c r="C99" s="110">
        <f>C4/$O4*100</f>
        <v>4.739153943696198</v>
      </c>
      <c r="D99" s="110">
        <f>D4/$O4*100</f>
        <v>1.855279503920459</v>
      </c>
      <c r="E99" s="189">
        <f>E4/$O4*100</f>
        <v>59.60154225320037</v>
      </c>
      <c r="F99" s="189">
        <f>F4/$O4*100</f>
        <v>19.761968065081785</v>
      </c>
      <c r="G99" s="190">
        <f>G4/$O4*100</f>
        <v>2.33911975126029</v>
      </c>
      <c r="H99" s="190">
        <f>H4/$O4*100</f>
        <v>0.811747274563776</v>
      </c>
      <c r="I99" s="191">
        <f>I4/$O4*100</f>
        <v>0.4598931068765676</v>
      </c>
      <c r="J99" s="191">
        <f>J4/$O4*100</f>
        <v>0.12283041649348854</v>
      </c>
      <c r="K99" s="192">
        <f>K4/$O4*100</f>
        <v>5.448630916943445</v>
      </c>
      <c r="L99" s="192">
        <f>L4/$O4*100</f>
        <v>4.8598347679636715</v>
      </c>
      <c r="M99" s="193">
        <f>M4/$O4*100</f>
        <v>72.58833997197686</v>
      </c>
      <c r="N99" s="193">
        <f>N4/$O4*100</f>
        <v>27.41166002802318</v>
      </c>
      <c r="O99" s="175">
        <f>M99+N99</f>
        <v>100.00000000000009</v>
      </c>
    </row>
    <row r="100" spans="8:8" ht="16.5" customHeight="1">
      <c r="A100" s="42" t="s">
        <v>26</v>
      </c>
      <c r="B100" s="43" t="s">
        <v>3</v>
      </c>
      <c r="C100" s="110">
        <f>C5/$O5*100</f>
        <v>18.927257948357866</v>
      </c>
      <c r="D100" s="110">
        <f>D5/$O5*100</f>
        <v>0.27919802321419046</v>
      </c>
      <c r="E100" s="189">
        <f>E5/$O5*100</f>
        <v>0.0</v>
      </c>
      <c r="F100" s="189">
        <f>F5/$O5*100</f>
        <v>0.0</v>
      </c>
      <c r="G100" s="190">
        <f>G5/$O5*100</f>
        <v>67.58463128273632</v>
      </c>
      <c r="H100" s="190">
        <f>H5/$O5*100</f>
        <v>8.895436700806156</v>
      </c>
      <c r="I100" s="191">
        <f>I5/$O5*100</f>
        <v>3.4206744110012344</v>
      </c>
      <c r="J100" s="191">
        <f>J5/$O5*100</f>
        <v>0.0</v>
      </c>
      <c r="K100" s="192">
        <f>K5/$O5*100</f>
        <v>0.892801633884528</v>
      </c>
      <c r="L100" s="192">
        <f>L5/$O5*100</f>
        <v>0.0</v>
      </c>
      <c r="M100" s="193">
        <f>M5/$O5*100</f>
        <v>90.82536527597996</v>
      </c>
      <c r="N100" s="193">
        <f>N5/$O5*100</f>
        <v>9.174634724020347</v>
      </c>
      <c r="O100" s="175">
        <f t="shared" si="8" ref="O100:O116">M100+N100</f>
        <v>100.00000000000036</v>
      </c>
    </row>
    <row r="101" spans="8:8" ht="16.5" customHeight="1">
      <c r="A101" s="42" t="s">
        <v>27</v>
      </c>
      <c r="B101" s="43" t="s">
        <v>4</v>
      </c>
      <c r="C101" s="110">
        <f>C6/$O6*100</f>
        <v>13.349816606922799</v>
      </c>
      <c r="D101" s="110">
        <f>D6/$O6*100</f>
        <v>3.9522363594767698</v>
      </c>
      <c r="E101" s="189">
        <f>E6/$O6*100</f>
        <v>0.0</v>
      </c>
      <c r="F101" s="189">
        <f>F6/$O6*100</f>
        <v>0.0</v>
      </c>
      <c r="G101" s="190">
        <f>G6/$O6*100</f>
        <v>41.72133711644603</v>
      </c>
      <c r="H101" s="190">
        <f>H6/$O6*100</f>
        <v>31.057114103856737</v>
      </c>
      <c r="I101" s="191">
        <f>I6/$O6*100</f>
        <v>2.512404358150469</v>
      </c>
      <c r="J101" s="191">
        <f>J6/$O6*100</f>
        <v>0.8239821758418755</v>
      </c>
      <c r="K101" s="192">
        <f>K6/$O6*100</f>
        <v>2.4718451164732005</v>
      </c>
      <c r="L101" s="192">
        <f>L6/$O6*100</f>
        <v>4.111264162832003</v>
      </c>
      <c r="M101" s="193">
        <f>M6/$O6*100</f>
        <v>60.055403197992504</v>
      </c>
      <c r="N101" s="193">
        <f>N6/$O6*100</f>
        <v>39.94459680200739</v>
      </c>
      <c r="O101" s="175">
        <f t="shared" si="8"/>
        <v>99.9999999999999</v>
      </c>
    </row>
    <row r="102" spans="8:8" ht="16.5" customHeight="1">
      <c r="A102" s="42" t="s">
        <v>28</v>
      </c>
      <c r="B102" s="43" t="s">
        <v>5</v>
      </c>
      <c r="C102" s="110">
        <f>C7/$O7*100</f>
        <v>0.0</v>
      </c>
      <c r="D102" s="110">
        <f>D7/$O7*100</f>
        <v>0.0</v>
      </c>
      <c r="E102" s="189">
        <f>E7/$O7*100</f>
        <v>0.0</v>
      </c>
      <c r="F102" s="189">
        <f>F7/$O7*100</f>
        <v>0.0</v>
      </c>
      <c r="G102" s="190">
        <f>G7/$O7*100</f>
        <v>78.42628934679476</v>
      </c>
      <c r="H102" s="190">
        <f>H7/$O7*100</f>
        <v>0.0</v>
      </c>
      <c r="I102" s="191">
        <f>I7/$O7*100</f>
        <v>0.0</v>
      </c>
      <c r="J102" s="191">
        <f>J7/$O7*100</f>
        <v>0.0</v>
      </c>
      <c r="K102" s="192">
        <f>K7/$O7*100</f>
        <v>21.5737106532054</v>
      </c>
      <c r="L102" s="192">
        <f>L7/$O7*100</f>
        <v>0.0</v>
      </c>
      <c r="M102" s="193">
        <f>M7/$O7*100</f>
        <v>100.00000000000017</v>
      </c>
      <c r="N102" s="193">
        <f>N7/$O7*100</f>
        <v>0.0</v>
      </c>
      <c r="O102" s="175">
        <f t="shared" si="8"/>
        <v>100.0</v>
      </c>
    </row>
    <row r="103" spans="8:8" ht="16.5" customHeight="1">
      <c r="A103" s="42" t="s">
        <v>29</v>
      </c>
      <c r="B103" s="43" t="s">
        <v>6</v>
      </c>
      <c r="C103" s="110">
        <f>C8/$O8*100</f>
        <v>43.74885913681069</v>
      </c>
      <c r="D103" s="110">
        <f>D8/$O8*100</f>
        <v>10.338635786099477</v>
      </c>
      <c r="E103" s="189">
        <f>E8/$O8*100</f>
        <v>0.0</v>
      </c>
      <c r="F103" s="189">
        <f>F8/$O8*100</f>
        <v>0.0</v>
      </c>
      <c r="G103" s="190">
        <f>G8/$O8*100</f>
        <v>33.83613628933859</v>
      </c>
      <c r="H103" s="190">
        <f>H8/$O8*100</f>
        <v>10.41878936946805</v>
      </c>
      <c r="I103" s="191">
        <f>I8/$O8*100</f>
        <v>0.2460819519193708</v>
      </c>
      <c r="J103" s="191">
        <f>J8/$O8*100</f>
        <v>0.0</v>
      </c>
      <c r="K103" s="192">
        <f>K8/$O8*100</f>
        <v>0.0</v>
      </c>
      <c r="L103" s="192">
        <f>L8/$O8*100</f>
        <v>1.411497466363743</v>
      </c>
      <c r="M103" s="193">
        <f>M8/$O8*100</f>
        <v>77.83107737806864</v>
      </c>
      <c r="N103" s="193">
        <f>N8/$O8*100</f>
        <v>22.168922621931273</v>
      </c>
      <c r="O103" s="175">
        <f t="shared" si="8"/>
        <v>99.9999999999999</v>
      </c>
    </row>
    <row r="104" spans="8:8" ht="16.5" customHeight="1">
      <c r="A104" s="42" t="s">
        <v>30</v>
      </c>
      <c r="B104" s="43" t="s">
        <v>7</v>
      </c>
      <c r="C104" s="110">
        <f>C9/$O9*100</f>
        <v>44.06396750139065</v>
      </c>
      <c r="D104" s="110">
        <f>D9/$O9*100</f>
        <v>1.5089262337550426</v>
      </c>
      <c r="E104" s="189">
        <f>E9/$O9*100</f>
        <v>0.0</v>
      </c>
      <c r="F104" s="189">
        <f>F9/$O9*100</f>
        <v>0.0</v>
      </c>
      <c r="G104" s="190">
        <f>G9/$O9*100</f>
        <v>49.6373567571387</v>
      </c>
      <c r="H104" s="190">
        <f>H9/$O9*100</f>
        <v>0.7477536889674354</v>
      </c>
      <c r="I104" s="191">
        <f>I9/$O9*100</f>
        <v>2.6498162783317034</v>
      </c>
      <c r="J104" s="191">
        <f>J9/$O9*100</f>
        <v>0.0</v>
      </c>
      <c r="K104" s="192">
        <f>K9/$O9*100</f>
        <v>1.288772164603336</v>
      </c>
      <c r="L104" s="192">
        <f>L9/$O9*100</f>
        <v>0.10340737581309137</v>
      </c>
      <c r="M104" s="193">
        <f>M9/$O9*100</f>
        <v>97.63991270146438</v>
      </c>
      <c r="N104" s="193">
        <f>N9/$O9*100</f>
        <v>2.3600872985355696</v>
      </c>
      <c r="O104" s="175">
        <f t="shared" si="8"/>
        <v>99.99999999999997</v>
      </c>
    </row>
    <row r="105" spans="8:8" ht="16.5" customHeight="1">
      <c r="A105" s="42" t="s">
        <v>31</v>
      </c>
      <c r="B105" s="43" t="s">
        <v>8</v>
      </c>
      <c r="C105" s="110">
        <f>C10/$O10*100</f>
        <v>5.26269753444458</v>
      </c>
      <c r="D105" s="110">
        <f>D10/$O10*100</f>
        <v>8.108863344983634</v>
      </c>
      <c r="E105" s="189">
        <f>E10/$O10*100</f>
        <v>0.0</v>
      </c>
      <c r="F105" s="189">
        <f>F10/$O10*100</f>
        <v>0.0</v>
      </c>
      <c r="G105" s="190">
        <f>G10/$O10*100</f>
        <v>28.295163152545243</v>
      </c>
      <c r="H105" s="190">
        <f>H10/$O10*100</f>
        <v>54.57455039905565</v>
      </c>
      <c r="I105" s="191">
        <f>I10/$O10*100</f>
        <v>0.7328898854691795</v>
      </c>
      <c r="J105" s="191">
        <f>J10/$O10*100</f>
        <v>0.4703753918514242</v>
      </c>
      <c r="K105" s="192">
        <f>K10/$O10*100</f>
        <v>0.8481652950426559</v>
      </c>
      <c r="L105" s="192">
        <f>L10/$O10*100</f>
        <v>1.7072949966076265</v>
      </c>
      <c r="M105" s="193">
        <f>M10/$O10*100</f>
        <v>35.13891586750166</v>
      </c>
      <c r="N105" s="193">
        <f>N10/$O10*100</f>
        <v>64.86108413249833</v>
      </c>
      <c r="O105" s="175">
        <f t="shared" si="8"/>
        <v>100.0</v>
      </c>
    </row>
    <row r="106" spans="8:8" ht="16.5" customHeight="1">
      <c r="A106" s="42" t="s">
        <v>32</v>
      </c>
      <c r="B106" s="43" t="s">
        <v>9</v>
      </c>
      <c r="C106" s="110">
        <f>C11/$O11*100</f>
        <v>0.48600306343344396</v>
      </c>
      <c r="D106" s="110">
        <f>D11/$O11*100</f>
        <v>0.24705679946921255</v>
      </c>
      <c r="E106" s="189">
        <f>E11/$O11*100</f>
        <v>0.0</v>
      </c>
      <c r="F106" s="189">
        <f>F11/$O11*100</f>
        <v>0.0</v>
      </c>
      <c r="G106" s="190">
        <f>G11/$O11*100</f>
        <v>8.984298058566901</v>
      </c>
      <c r="H106" s="190">
        <f>H11/$O11*100</f>
        <v>77.85804750825008</v>
      </c>
      <c r="I106" s="191">
        <f>I11/$O11*100</f>
        <v>0.40730236448673024</v>
      </c>
      <c r="J106" s="191">
        <f>J11/$O11*100</f>
        <v>1.3986207960202164</v>
      </c>
      <c r="K106" s="192">
        <f>K11/$O11*100</f>
        <v>1.242421022930505</v>
      </c>
      <c r="L106" s="192">
        <f>L11/$O11*100</f>
        <v>9.37625038684292</v>
      </c>
      <c r="M106" s="193">
        <f>M11/$O11*100</f>
        <v>11.12002450941758</v>
      </c>
      <c r="N106" s="193">
        <f>N11/$O11*100</f>
        <v>88.87997549058242</v>
      </c>
      <c r="O106" s="175">
        <f t="shared" si="8"/>
        <v>100.0</v>
      </c>
    </row>
    <row r="107" spans="8:8" ht="16.5" customHeight="1">
      <c r="A107" s="42" t="s">
        <v>33</v>
      </c>
      <c r="B107" s="43" t="s">
        <v>10</v>
      </c>
      <c r="C107" s="110">
        <f>C12/$O12*100</f>
        <v>35.19490580847246</v>
      </c>
      <c r="D107" s="110">
        <f>D12/$O12*100</f>
        <v>0.5937572344366658</v>
      </c>
      <c r="E107" s="189">
        <f>E12/$O12*100</f>
        <v>0.0</v>
      </c>
      <c r="F107" s="189">
        <f>F12/$O12*100</f>
        <v>0.0</v>
      </c>
      <c r="G107" s="190">
        <f>G12/$O12*100</f>
        <v>62.33641511060682</v>
      </c>
      <c r="H107" s="190">
        <f>H12/$O12*100</f>
        <v>0.37746961711570653</v>
      </c>
      <c r="I107" s="191">
        <f>I12/$O12*100</f>
        <v>0.5772188449394979</v>
      </c>
      <c r="J107" s="191">
        <f>J12/$O12*100</f>
        <v>0.0</v>
      </c>
      <c r="K107" s="192">
        <f>K12/$O12*100</f>
        <v>0.8367333783001862</v>
      </c>
      <c r="L107" s="192">
        <f>L12/$O12*100</f>
        <v>0.08350000612875032</v>
      </c>
      <c r="M107" s="193">
        <f>M12/$O12*100</f>
        <v>98.945273142319</v>
      </c>
      <c r="N107" s="193">
        <f>N12/$O12*100</f>
        <v>1.0547268576811228</v>
      </c>
      <c r="O107" s="175">
        <f t="shared" si="8"/>
        <v>100.00000000000011</v>
      </c>
    </row>
    <row r="108" spans="8:8" ht="16.5" customHeight="1">
      <c r="A108" s="42" t="s">
        <v>34</v>
      </c>
      <c r="B108" s="43" t="s">
        <v>11</v>
      </c>
      <c r="C108" s="110">
        <f>C13/$O13*100</f>
        <v>53.67121744088179</v>
      </c>
      <c r="D108" s="110">
        <f>D13/$O13*100</f>
        <v>19.830022512987068</v>
      </c>
      <c r="E108" s="189">
        <f>E13/$O13*100</f>
        <v>0.0</v>
      </c>
      <c r="F108" s="189">
        <f>F13/$O13*100</f>
        <v>0.0</v>
      </c>
      <c r="G108" s="190">
        <f>G13/$O13*100</f>
        <v>23.029185725726727</v>
      </c>
      <c r="H108" s="190">
        <f>H13/$O13*100</f>
        <v>1.5310702112192511</v>
      </c>
      <c r="I108" s="191">
        <f>I13/$O13*100</f>
        <v>1.0345282917958685</v>
      </c>
      <c r="J108" s="191">
        <f>J13/$O13*100</f>
        <v>0.30868240102915057</v>
      </c>
      <c r="K108" s="192">
        <f>K13/$O13*100</f>
        <v>0.5952934163600926</v>
      </c>
      <c r="L108" s="192">
        <f>L13/$O13*100</f>
        <v>0.0</v>
      </c>
      <c r="M108" s="193">
        <f>M13/$O13*100</f>
        <v>78.3302248747645</v>
      </c>
      <c r="N108" s="193">
        <f>N13/$O13*100</f>
        <v>21.66977512523547</v>
      </c>
      <c r="O108" s="175">
        <f t="shared" si="8"/>
        <v>100.0</v>
      </c>
    </row>
    <row r="109" spans="8:8" ht="16.5" customHeight="1">
      <c r="A109" s="42" t="s">
        <v>35</v>
      </c>
      <c r="B109" s="43" t="s">
        <v>12</v>
      </c>
      <c r="C109" s="110">
        <f>C14/$O14*100</f>
        <v>68.87581190616287</v>
      </c>
      <c r="D109" s="110">
        <f>D14/$O14*100</f>
        <v>21.68354943609752</v>
      </c>
      <c r="E109" s="189">
        <f>E14/$O14*100</f>
        <v>0.0</v>
      </c>
      <c r="F109" s="189">
        <f>F14/$O14*100</f>
        <v>0.0</v>
      </c>
      <c r="G109" s="190">
        <f>G14/$O14*100</f>
        <v>7.657219917435172</v>
      </c>
      <c r="H109" s="190">
        <f>H14/$O14*100</f>
        <v>1.0471313544929342</v>
      </c>
      <c r="I109" s="191">
        <f>I14/$O14*100</f>
        <v>0.7362873858115593</v>
      </c>
      <c r="J109" s="191">
        <f>J14/$O14*100</f>
        <v>0.0</v>
      </c>
      <c r="K109" s="192">
        <f>K14/$O14*100</f>
        <v>0.0</v>
      </c>
      <c r="L109" s="192">
        <f>L14/$O14*100</f>
        <v>0.0</v>
      </c>
      <c r="M109" s="193">
        <f>M14/$O14*100</f>
        <v>77.26931920940959</v>
      </c>
      <c r="N109" s="193">
        <f>N14/$O14*100</f>
        <v>22.73068079059045</v>
      </c>
      <c r="O109" s="175">
        <f t="shared" si="8"/>
        <v>100.0000000000001</v>
      </c>
    </row>
    <row r="110" spans="8:8" ht="16.5" customHeight="1">
      <c r="A110" s="42" t="s">
        <v>36</v>
      </c>
      <c r="B110" s="43" t="s">
        <v>13</v>
      </c>
      <c r="C110" s="110">
        <f>C15/$O15*100</f>
        <v>58.21216015926075</v>
      </c>
      <c r="D110" s="110">
        <f>D15/$O15*100</f>
        <v>34.59136307410875</v>
      </c>
      <c r="E110" s="189">
        <f>E15/$O15*100</f>
        <v>0.0</v>
      </c>
      <c r="F110" s="189">
        <f>F15/$O15*100</f>
        <v>0.0</v>
      </c>
      <c r="G110" s="190">
        <f>G15/$O15*100</f>
        <v>5.163067603881641</v>
      </c>
      <c r="H110" s="190">
        <f>H15/$O15*100</f>
        <v>0.43282251229431346</v>
      </c>
      <c r="I110" s="191">
        <f>I15/$O15*100</f>
        <v>0.08246354969842849</v>
      </c>
      <c r="J110" s="191">
        <f>J15/$O15*100</f>
        <v>0.0</v>
      </c>
      <c r="K110" s="192">
        <f>K15/$O15*100</f>
        <v>1.0796656334471024</v>
      </c>
      <c r="L110" s="192">
        <f>L15/$O15*100</f>
        <v>0.438457467309072</v>
      </c>
      <c r="M110" s="193">
        <f>M15/$O15*100</f>
        <v>64.53735694628791</v>
      </c>
      <c r="N110" s="193">
        <f>N15/$O15*100</f>
        <v>35.462643053712135</v>
      </c>
      <c r="O110" s="175">
        <f t="shared" si="8"/>
        <v>100.0</v>
      </c>
    </row>
    <row r="111" spans="8:8" ht="16.5" customHeight="1">
      <c r="A111" s="42" t="s">
        <v>37</v>
      </c>
      <c r="B111" s="43" t="s">
        <v>14</v>
      </c>
      <c r="C111" s="110">
        <f>C16/$O16*100</f>
        <v>0.0</v>
      </c>
      <c r="D111" s="110">
        <f>D16/$O16*100</f>
        <v>0.0</v>
      </c>
      <c r="E111" s="189">
        <f>E16/$O16*100</f>
        <v>0.0</v>
      </c>
      <c r="F111" s="189">
        <f>F16/$O16*100</f>
        <v>0.0</v>
      </c>
      <c r="G111" s="190">
        <f>G16/$O16*100</f>
        <v>91.65855368064454</v>
      </c>
      <c r="H111" s="190">
        <f>H16/$O16*100</f>
        <v>3.759785755713331</v>
      </c>
      <c r="I111" s="191">
        <f>I16/$O16*100</f>
        <v>0.0</v>
      </c>
      <c r="J111" s="191">
        <f>J16/$O16*100</f>
        <v>0.0</v>
      </c>
      <c r="K111" s="192">
        <f>K16/$O16*100</f>
        <v>4.5816605636420915</v>
      </c>
      <c r="L111" s="192">
        <f>L16/$O16*100</f>
        <v>0.0</v>
      </c>
      <c r="M111" s="193">
        <f>M16/$O16*100</f>
        <v>96.24021424428662</v>
      </c>
      <c r="N111" s="193">
        <f>N16/$O16*100</f>
        <v>3.759785755713331</v>
      </c>
      <c r="O111" s="175">
        <f t="shared" si="8"/>
        <v>99.99999999999993</v>
      </c>
    </row>
    <row r="112" spans="8:8" ht="16.5" customHeight="1">
      <c r="A112" s="42" t="s">
        <v>38</v>
      </c>
      <c r="B112" s="43" t="s">
        <v>15</v>
      </c>
      <c r="C112" s="110">
        <f>C17/$O17*100</f>
        <v>46.72815464057763</v>
      </c>
      <c r="D112" s="110">
        <f>D17/$O17*100</f>
        <v>25.837766113906618</v>
      </c>
      <c r="E112" s="189">
        <f>E17/$O17*100</f>
        <v>0.0</v>
      </c>
      <c r="F112" s="189">
        <f>F17/$O17*100</f>
        <v>0.0</v>
      </c>
      <c r="G112" s="190">
        <f>G17/$O17*100</f>
        <v>13.800087650865029</v>
      </c>
      <c r="H112" s="190">
        <f>H17/$O17*100</f>
        <v>8.645099876839486</v>
      </c>
      <c r="I112" s="191">
        <f>I17/$O17*100</f>
        <v>1.420925540670917</v>
      </c>
      <c r="J112" s="191">
        <f>J17/$O17*100</f>
        <v>0.9951612644195452</v>
      </c>
      <c r="K112" s="192">
        <f>K17/$O17*100</f>
        <v>1.2445743003540728</v>
      </c>
      <c r="L112" s="192">
        <f>L17/$O17*100</f>
        <v>1.3282306123667762</v>
      </c>
      <c r="M112" s="193">
        <f>M17/$O17*100</f>
        <v>63.193742132467655</v>
      </c>
      <c r="N112" s="193">
        <f>N17/$O17*100</f>
        <v>36.80625786753242</v>
      </c>
      <c r="O112" s="175">
        <f t="shared" si="8"/>
        <v>100.0000000000001</v>
      </c>
    </row>
    <row r="113" spans="8:8" ht="16.5" customHeight="1">
      <c r="A113" s="42" t="s">
        <v>39</v>
      </c>
      <c r="B113" s="43" t="s">
        <v>16</v>
      </c>
      <c r="C113" s="110">
        <f>C18/$O18*100</f>
        <v>55.806349217270366</v>
      </c>
      <c r="D113" s="110">
        <f>D18/$O18*100</f>
        <v>9.925059627439886</v>
      </c>
      <c r="E113" s="189">
        <f>E18/$O18*100</f>
        <v>0.0</v>
      </c>
      <c r="F113" s="189">
        <f>F18/$O18*100</f>
        <v>0.0</v>
      </c>
      <c r="G113" s="190">
        <f>G18/$O18*100</f>
        <v>22.5279175860312</v>
      </c>
      <c r="H113" s="190">
        <f>H18/$O18*100</f>
        <v>7.408069882678249</v>
      </c>
      <c r="I113" s="191">
        <f>I18/$O18*100</f>
        <v>1.1834896597315552</v>
      </c>
      <c r="J113" s="191">
        <f>J18/$O18*100</f>
        <v>0.0</v>
      </c>
      <c r="K113" s="192">
        <f>K18/$O18*100</f>
        <v>2.0575755991495486</v>
      </c>
      <c r="L113" s="192">
        <f>L18/$O18*100</f>
        <v>1.0915384276991973</v>
      </c>
      <c r="M113" s="193">
        <f>M18/$O18*100</f>
        <v>81.57533206218267</v>
      </c>
      <c r="N113" s="193">
        <f>N18/$O18*100</f>
        <v>18.424667937817333</v>
      </c>
      <c r="O113" s="175">
        <f t="shared" si="8"/>
        <v>100.0</v>
      </c>
    </row>
    <row r="114" spans="8:8" ht="16.5" customHeight="1">
      <c r="A114" s="42" t="s">
        <v>40</v>
      </c>
      <c r="B114" s="43" t="s">
        <v>17</v>
      </c>
      <c r="C114" s="110">
        <f>C19/$O19*100</f>
        <v>38.49416742610778</v>
      </c>
      <c r="D114" s="110">
        <f>D19/$O19*100</f>
        <v>42.1303214925921</v>
      </c>
      <c r="E114" s="189">
        <f>E19/$O19*100</f>
        <v>0.0</v>
      </c>
      <c r="F114" s="189">
        <f>F19/$O19*100</f>
        <v>0.0</v>
      </c>
      <c r="G114" s="190">
        <f>G19/$O19*100</f>
        <v>9.484111936269725</v>
      </c>
      <c r="H114" s="190">
        <f>H19/$O19*100</f>
        <v>6.769088019472543</v>
      </c>
      <c r="I114" s="191">
        <f>I19/$O19*100</f>
        <v>0.33756846126197076</v>
      </c>
      <c r="J114" s="191">
        <f>J19/$O19*100</f>
        <v>0.19445817674264</v>
      </c>
      <c r="K114" s="192">
        <f>K19/$O19*100</f>
        <v>1.6658232930692078</v>
      </c>
      <c r="L114" s="192">
        <f>L19/$O19*100</f>
        <v>0.9244611944841086</v>
      </c>
      <c r="M114" s="193">
        <f>M19/$O19*100</f>
        <v>49.98167111670869</v>
      </c>
      <c r="N114" s="193">
        <f>N19/$O19*100</f>
        <v>50.01832888329139</v>
      </c>
      <c r="O114" s="175">
        <f t="shared" si="8"/>
        <v>100.00000000000011</v>
      </c>
    </row>
    <row r="115" spans="8:8" ht="16.5" customHeight="1">
      <c r="A115" s="42" t="s">
        <v>41</v>
      </c>
      <c r="B115" s="43" t="s">
        <v>18</v>
      </c>
      <c r="C115" s="110">
        <f>C20/$O20*100</f>
        <v>30.8958124703619</v>
      </c>
      <c r="D115" s="110">
        <f>D20/$O20*100</f>
        <v>50.467083822144346</v>
      </c>
      <c r="E115" s="189">
        <f>E20/$O20*100</f>
        <v>0.0</v>
      </c>
      <c r="F115" s="189">
        <f>F20/$O20*100</f>
        <v>0.0</v>
      </c>
      <c r="G115" s="190">
        <f>G20/$O20*100</f>
        <v>6.7057850882745695</v>
      </c>
      <c r="H115" s="190">
        <f>H20/$O20*100</f>
        <v>3.622899715096744</v>
      </c>
      <c r="I115" s="191">
        <f>I20/$O20*100</f>
        <v>0.45481614146477845</v>
      </c>
      <c r="J115" s="191">
        <f>J20/$O20*100</f>
        <v>0.333491039297381</v>
      </c>
      <c r="K115" s="192">
        <f>K20/$O20*100</f>
        <v>0.8083708920440053</v>
      </c>
      <c r="L115" s="192">
        <f>L20/$O20*100</f>
        <v>6.7117408313161295</v>
      </c>
      <c r="M115" s="193">
        <f>M20/$O20*100</f>
        <v>38.86478459214525</v>
      </c>
      <c r="N115" s="193">
        <f>N20/$O20*100</f>
        <v>61.135215407854595</v>
      </c>
      <c r="O115" s="175">
        <f t="shared" si="8"/>
        <v>99.9999999999999</v>
      </c>
    </row>
    <row r="116" spans="8:8" ht="16.5" customHeight="1">
      <c r="A116" s="44" t="s">
        <v>42</v>
      </c>
      <c r="B116" s="45" t="s">
        <v>19</v>
      </c>
      <c r="C116" s="110">
        <f>C21/$O21*100</f>
        <v>36.42094394893346</v>
      </c>
      <c r="D116" s="110">
        <f>D21/$O21*100</f>
        <v>21.44947819927776</v>
      </c>
      <c r="E116" s="189">
        <f>E21/$O21*100</f>
        <v>0.0</v>
      </c>
      <c r="F116" s="189">
        <f>F21/$O21*100</f>
        <v>0.0</v>
      </c>
      <c r="G116" s="190">
        <f>G21/$O21*100</f>
        <v>15.466838197513205</v>
      </c>
      <c r="H116" s="190">
        <f>H21/$O21*100</f>
        <v>15.231627559855232</v>
      </c>
      <c r="I116" s="191">
        <f>I21/$O21*100</f>
        <v>0.692606250237972</v>
      </c>
      <c r="J116" s="191">
        <f>J21/$O21*100</f>
        <v>0.6695032956595415</v>
      </c>
      <c r="K116" s="192">
        <f>K21/$O21*100</f>
        <v>4.007548795373951</v>
      </c>
      <c r="L116" s="192">
        <f>L21/$O21*100</f>
        <v>6.061453753148751</v>
      </c>
      <c r="M116" s="193">
        <f>M21/$O21*100</f>
        <v>56.58793719205859</v>
      </c>
      <c r="N116" s="193">
        <f>N21/$O21*100</f>
        <v>43.412062807941275</v>
      </c>
      <c r="O116" s="175">
        <f t="shared" si="8"/>
        <v>99.99999999999989</v>
      </c>
    </row>
    <row r="142" spans="8:8" ht="16.5" customHeight="1">
      <c r="O142" s="133"/>
    </row>
    <row r="143" spans="8:8" ht="16.5" customHeight="1">
      <c r="O143" s="134" t="s">
        <v>48</v>
      </c>
    </row>
    <row r="144" spans="8:8" ht="16.5" customHeight="1">
      <c r="O144" s="135">
        <f>SUM(M99:N99)</f>
        <v>100.00000000000004</v>
      </c>
    </row>
    <row r="145" spans="8:8" ht="16.5" customHeight="1">
      <c r="O145" s="135">
        <f>SUM(M100:N100)</f>
        <v>100.00000000000031</v>
      </c>
    </row>
    <row r="146" spans="8:8" ht="16.5" customHeight="1">
      <c r="O146" s="135">
        <f>SUM(M101:N101)</f>
        <v>99.99999999999989</v>
      </c>
    </row>
    <row r="147" spans="8:8" ht="16.5" customHeight="1">
      <c r="O147" s="135">
        <f>SUM(M102:N102)</f>
        <v>100.00000000000017</v>
      </c>
    </row>
    <row r="148" spans="8:8" ht="16.5" customHeight="1">
      <c r="O148" s="135">
        <f>SUM(M103:N103)</f>
        <v>99.99999999999991</v>
      </c>
    </row>
    <row r="149" spans="8:8" ht="16.5" customHeight="1">
      <c r="O149" s="135">
        <f>SUM(M104:N104)</f>
        <v>99.99999999999996</v>
      </c>
    </row>
    <row r="150" spans="8:8" ht="16.5" customHeight="1">
      <c r="O150" s="135">
        <f>SUM(M105:N105)</f>
        <v>100.0</v>
      </c>
    </row>
    <row r="151" spans="8:8" ht="16.5" customHeight="1">
      <c r="O151" s="135">
        <f>SUM(M106:N106)</f>
        <v>100.0</v>
      </c>
    </row>
    <row r="152" spans="8:8" ht="16.5" customHeight="1">
      <c r="O152" s="135">
        <f>SUM(M107:N107)</f>
        <v>100.00000000000011</v>
      </c>
    </row>
    <row r="153" spans="8:8" ht="16.5" customHeight="1">
      <c r="O153" s="135">
        <f>SUM(M108:N108)</f>
        <v>99.99999999999997</v>
      </c>
    </row>
    <row r="154" spans="8:8" ht="16.5" customHeight="1">
      <c r="O154" s="135">
        <f>SUM(M109:N109)</f>
        <v>100.00000000000004</v>
      </c>
    </row>
    <row r="155" spans="8:8" ht="16.5" customHeight="1">
      <c r="O155" s="135">
        <f>SUM(M110:N110)</f>
        <v>100.00000000000006</v>
      </c>
    </row>
    <row r="156" spans="8:8" ht="16.5" customHeight="1">
      <c r="O156" s="135">
        <f>SUM(M111:N111)</f>
        <v>99.99999999999994</v>
      </c>
    </row>
    <row r="157" spans="8:8" ht="16.5" customHeight="1">
      <c r="O157" s="135">
        <f>SUM(M112:N112)</f>
        <v>100.00000000000009</v>
      </c>
    </row>
    <row r="158" spans="8:8" ht="16.5" customHeight="1">
      <c r="O158" s="135">
        <f>SUM(M113:N113)</f>
        <v>100.0</v>
      </c>
    </row>
    <row r="159" spans="8:8" ht="16.5" customHeight="1">
      <c r="O159" s="135">
        <f>SUM(M114:N114)</f>
        <v>100.00000000000009</v>
      </c>
    </row>
    <row r="160" spans="8:8" ht="16.5" customHeight="1">
      <c r="O160" s="135">
        <f>SUM(M115:N115)</f>
        <v>99.99999999999984</v>
      </c>
    </row>
    <row r="161" spans="8:8" ht="16.5" customHeight="1">
      <c r="O161" s="136">
        <f>SUM(M116:N116)</f>
        <v>99.99999999999986</v>
      </c>
    </row>
    <row r="162" spans="8:8" ht="16.5" customHeight="1"/>
  </sheetData>
  <mergeCells count="285">
    <mergeCell ref="M72:N72"/>
    <mergeCell ref="B97:B98"/>
    <mergeCell ref="A72:A73"/>
    <mergeCell ref="C62:D62"/>
    <mergeCell ref="K65:L65"/>
    <mergeCell ref="G66:H66"/>
    <mergeCell ref="A96:N96"/>
    <mergeCell ref="B72:B73"/>
    <mergeCell ref="A97:A98"/>
    <mergeCell ref="I72:J72"/>
    <mergeCell ref="K72:L72"/>
    <mergeCell ref="E97:F97"/>
    <mergeCell ref="C72:D72"/>
    <mergeCell ref="G97:H97"/>
    <mergeCell ref="M97:O97"/>
    <mergeCell ref="C97:D97"/>
    <mergeCell ref="G72:H72"/>
    <mergeCell ref="K97:L97"/>
    <mergeCell ref="E72:F72"/>
    <mergeCell ref="I97:J97"/>
    <mergeCell ref="M59:N59"/>
    <mergeCell ref="C56:D56"/>
    <mergeCell ref="E60:F60"/>
    <mergeCell ref="G58:H58"/>
    <mergeCell ref="I49:J49"/>
    <mergeCell ref="G43:H43"/>
    <mergeCell ref="K45:L45"/>
    <mergeCell ref="A71:N71"/>
    <mergeCell ref="G67:H67"/>
    <mergeCell ref="E61:F61"/>
    <mergeCell ref="K64:L64"/>
    <mergeCell ref="G64:H64"/>
    <mergeCell ref="I64:J64"/>
    <mergeCell ref="M60:N60"/>
    <mergeCell ref="I66:J66"/>
    <mergeCell ref="E62:F62"/>
    <mergeCell ref="E67:F67"/>
    <mergeCell ref="I61:J61"/>
    <mergeCell ref="C64:D64"/>
    <mergeCell ref="M64:N64"/>
    <mergeCell ref="G62:H62"/>
    <mergeCell ref="K61:L61"/>
    <mergeCell ref="E64:F64"/>
    <mergeCell ref="I65:J65"/>
    <mergeCell ref="K58:L58"/>
    <mergeCell ref="E48:F48"/>
    <mergeCell ref="E41:F41"/>
    <mergeCell ref="K40:L40"/>
    <mergeCell ref="M41:N41"/>
    <mergeCell ref="I41:J41"/>
    <mergeCell ref="G40:H40"/>
    <mergeCell ref="I40:J40"/>
    <mergeCell ref="E45:F45"/>
    <mergeCell ref="K48:L48"/>
    <mergeCell ref="G49:H49"/>
    <mergeCell ref="C44:D44"/>
    <mergeCell ref="E44:F44"/>
    <mergeCell ref="C43:D43"/>
    <mergeCell ref="K68:L68"/>
    <mergeCell ref="C67:D67"/>
    <mergeCell ref="M65:N65"/>
    <mergeCell ref="G68:H68"/>
    <mergeCell ref="E59:F59"/>
    <mergeCell ref="I53:J53"/>
    <mergeCell ref="K55:L55"/>
    <mergeCell ref="C51:D51"/>
    <mergeCell ref="E65:F65"/>
    <mergeCell ref="K62:L62"/>
    <mergeCell ref="I60:J60"/>
    <mergeCell ref="C60:D60"/>
    <mergeCell ref="C57:D57"/>
    <mergeCell ref="K59:L59"/>
    <mergeCell ref="G61:H61"/>
    <mergeCell ref="M53:N53"/>
    <mergeCell ref="C55:D55"/>
    <mergeCell ref="E51:F51"/>
    <mergeCell ref="G51:H51"/>
    <mergeCell ref="I51:J51"/>
    <mergeCell ref="K51:L51"/>
    <mergeCell ref="M51:N51"/>
    <mergeCell ref="A48:A49"/>
    <mergeCell ref="E52:F52"/>
    <mergeCell ref="I48:J48"/>
    <mergeCell ref="C49:D49"/>
    <mergeCell ref="C45:D45"/>
    <mergeCell ref="I34:J34"/>
    <mergeCell ref="E30:F30"/>
    <mergeCell ref="K32:L32"/>
    <mergeCell ref="G30:H30"/>
    <mergeCell ref="K30:L30"/>
    <mergeCell ref="M28:N28"/>
    <mergeCell ref="C30:D30"/>
    <mergeCell ref="K26:L26"/>
    <mergeCell ref="I32:J32"/>
    <mergeCell ref="G28:H28"/>
    <mergeCell ref="M68:N68"/>
    <mergeCell ref="G65:H65"/>
    <mergeCell ref="E66:F66"/>
    <mergeCell ref="E63:F63"/>
    <mergeCell ref="G63:H63"/>
    <mergeCell ref="I63:J63"/>
    <mergeCell ref="K63:L63"/>
    <mergeCell ref="M63:N63"/>
    <mergeCell ref="M48:N48"/>
    <mergeCell ref="G52:H52"/>
    <mergeCell ref="C48:D48"/>
    <mergeCell ref="C52:D52"/>
    <mergeCell ref="G59:H59"/>
    <mergeCell ref="K52:L52"/>
    <mergeCell ref="K44:L44"/>
    <mergeCell ref="G42:H42"/>
    <mergeCell ref="E43:F43"/>
    <mergeCell ref="I43:J43"/>
    <mergeCell ref="I42:J42"/>
    <mergeCell ref="K42:L42"/>
    <mergeCell ref="M49:N49"/>
    <mergeCell ref="G45:H45"/>
    <mergeCell ref="E50:F50"/>
    <mergeCell ref="M26:N26"/>
    <mergeCell ref="G32:H32"/>
    <mergeCell ref="E28:F28"/>
    <mergeCell ref="I28:J28"/>
    <mergeCell ref="K28:L28"/>
    <mergeCell ref="M2:O2"/>
    <mergeCell ref="M34:N34"/>
    <mergeCell ref="G39:H39"/>
    <mergeCell ref="C34:D34"/>
    <mergeCell ref="C38:D38"/>
    <mergeCell ref="K34:L34"/>
    <mergeCell ref="M36:N36"/>
    <mergeCell ref="C32:D32"/>
    <mergeCell ref="I36:J36"/>
    <mergeCell ref="M32:N32"/>
    <mergeCell ref="M30:N30"/>
    <mergeCell ref="G34:H34"/>
    <mergeCell ref="E32:F32"/>
    <mergeCell ref="K36:L36"/>
    <mergeCell ref="E34:F34"/>
    <mergeCell ref="I30:J30"/>
    <mergeCell ref="C28:D28"/>
    <mergeCell ref="G44:H44"/>
    <mergeCell ref="K41:L41"/>
    <mergeCell ref="C42:D42"/>
    <mergeCell ref="C29:D29"/>
    <mergeCell ref="I25:J25"/>
    <mergeCell ref="E25:F25"/>
    <mergeCell ref="G26:H26"/>
    <mergeCell ref="G2:H2"/>
    <mergeCell ref="I2:J2"/>
    <mergeCell ref="B2:B3"/>
    <mergeCell ref="E36:F36"/>
    <mergeCell ref="M37:N37"/>
    <mergeCell ref="E39:F39"/>
    <mergeCell ref="I38:J38"/>
    <mergeCell ref="K37:L37"/>
    <mergeCell ref="C25:D25"/>
    <mergeCell ref="K27:L27"/>
    <mergeCell ref="E31:F31"/>
    <mergeCell ref="M25:N25"/>
    <mergeCell ref="G29:H29"/>
    <mergeCell ref="C26:D26"/>
    <mergeCell ref="K25:L25"/>
    <mergeCell ref="E26:F26"/>
    <mergeCell ref="K29:L29"/>
    <mergeCell ref="G25:H25"/>
    <mergeCell ref="I26:J26"/>
    <mergeCell ref="K2:L2"/>
    <mergeCell ref="C66:D66"/>
    <mergeCell ref="I67:J67"/>
    <mergeCell ref="M66:N66"/>
    <mergeCell ref="C68:D68"/>
    <mergeCell ref="C50:D50"/>
    <mergeCell ref="I52:J52"/>
    <mergeCell ref="C58:D58"/>
    <mergeCell ref="E54:F54"/>
    <mergeCell ref="G50:H50"/>
    <mergeCell ref="I50:J50"/>
    <mergeCell ref="K50:L50"/>
    <mergeCell ref="A47:N47"/>
    <mergeCell ref="M61:N61"/>
    <mergeCell ref="E58:F58"/>
    <mergeCell ref="M56:N56"/>
    <mergeCell ref="E56:F56"/>
    <mergeCell ref="G56:H56"/>
    <mergeCell ref="I56:J56"/>
    <mergeCell ref="K56:L56"/>
    <mergeCell ref="M54:N54"/>
    <mergeCell ref="C54:D54"/>
    <mergeCell ref="I58:J58"/>
    <mergeCell ref="K54:L54"/>
    <mergeCell ref="G54:H54"/>
    <mergeCell ref="I54:J54"/>
    <mergeCell ref="M52:N52"/>
    <mergeCell ref="M50:N50"/>
    <mergeCell ref="K53:L53"/>
    <mergeCell ref="I57:J57"/>
    <mergeCell ref="E53:F53"/>
    <mergeCell ref="C53:D53"/>
    <mergeCell ref="G53:H53"/>
    <mergeCell ref="B48:B49"/>
    <mergeCell ref="C65:D65"/>
    <mergeCell ref="I68:J68"/>
    <mergeCell ref="M67:N67"/>
    <mergeCell ref="E68:F68"/>
    <mergeCell ref="K67:L67"/>
    <mergeCell ref="K60:L60"/>
    <mergeCell ref="E55:F55"/>
    <mergeCell ref="G57:H57"/>
    <mergeCell ref="G55:H55"/>
    <mergeCell ref="I55:J55"/>
    <mergeCell ref="M55:N55"/>
    <mergeCell ref="C59:D59"/>
    <mergeCell ref="I62:J62"/>
    <mergeCell ref="M58:N58"/>
    <mergeCell ref="E57:F57"/>
    <mergeCell ref="I59:J59"/>
    <mergeCell ref="G60:H60"/>
    <mergeCell ref="K57:L57"/>
    <mergeCell ref="M57:N57"/>
    <mergeCell ref="K66:L66"/>
    <mergeCell ref="C63:D63"/>
    <mergeCell ref="M62:N62"/>
    <mergeCell ref="C61:D61"/>
    <mergeCell ref="M44:N44"/>
    <mergeCell ref="E49:F49"/>
    <mergeCell ref="K49:L49"/>
    <mergeCell ref="I44:J44"/>
    <mergeCell ref="G48:H48"/>
    <mergeCell ref="M45:N45"/>
    <mergeCell ref="M42:N42"/>
    <mergeCell ref="C40:D40"/>
    <mergeCell ref="K39:L39"/>
    <mergeCell ref="E38:F38"/>
    <mergeCell ref="M39:N39"/>
    <mergeCell ref="G36:H36"/>
    <mergeCell ref="E37:F37"/>
    <mergeCell ref="I37:J37"/>
    <mergeCell ref="K31:L31"/>
    <mergeCell ref="E35:F35"/>
    <mergeCell ref="I35:J35"/>
    <mergeCell ref="G33:H33"/>
    <mergeCell ref="I33:J33"/>
    <mergeCell ref="M33:N33"/>
    <mergeCell ref="C2:D2"/>
    <mergeCell ref="E2:F2"/>
    <mergeCell ref="K43:L43"/>
    <mergeCell ref="E40:F40"/>
    <mergeCell ref="C41:D41"/>
    <mergeCell ref="I45:J45"/>
    <mergeCell ref="E42:F42"/>
    <mergeCell ref="M43:N43"/>
    <mergeCell ref="M40:N40"/>
    <mergeCell ref="E33:F33"/>
    <mergeCell ref="M29:N29"/>
    <mergeCell ref="I31:J31"/>
    <mergeCell ref="G31:H31"/>
    <mergeCell ref="M27:N27"/>
    <mergeCell ref="A24:N24"/>
    <mergeCell ref="A1:N1"/>
    <mergeCell ref="I39:J39"/>
    <mergeCell ref="C31:D31"/>
    <mergeCell ref="E29:F29"/>
    <mergeCell ref="M38:N38"/>
    <mergeCell ref="G41:H41"/>
    <mergeCell ref="C39:D39"/>
    <mergeCell ref="I29:J29"/>
    <mergeCell ref="A25:A26"/>
    <mergeCell ref="C27:D27"/>
    <mergeCell ref="E27:F27"/>
    <mergeCell ref="G27:H27"/>
    <mergeCell ref="B25:B26"/>
    <mergeCell ref="C35:D35"/>
    <mergeCell ref="K38:L38"/>
    <mergeCell ref="C37:D37"/>
    <mergeCell ref="G38:H38"/>
    <mergeCell ref="G35:H35"/>
    <mergeCell ref="K35:L35"/>
    <mergeCell ref="M35:N35"/>
    <mergeCell ref="G37:H37"/>
    <mergeCell ref="K33:L33"/>
    <mergeCell ref="C33:D33"/>
    <mergeCell ref="M31:N31"/>
    <mergeCell ref="A2:A3"/>
    <mergeCell ref="I27:J27"/>
    <mergeCell ref="C36:D36"/>
  </mergeCells>
  <pageMargins left="0.7" right="0.7" top="0.75" bottom="0.75" header="0.3" footer="0.3"/>
  <pageSetup paperSize="9" scale="46"/>
  <headerFooter alignWithMargins="0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Olarewaju</dc:creator>
  <cp:lastModifiedBy>Yemi Kale</cp:lastModifiedBy>
  <dcterms:created xsi:type="dcterms:W3CDTF">2018-01-07T22:09:30Z</dcterms:created>
  <dcterms:modified xsi:type="dcterms:W3CDTF">2019-02-27T09:12:51Z</dcterms:modified>
</cp:coreProperties>
</file>